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収支計算表(例)" sheetId="7" r:id="rId1"/>
    <sheet name="栽培スケジュール(例)" sheetId="5" r:id="rId2"/>
    <sheet name="労働時間(例)" sheetId="9" r:id="rId3"/>
    <sheet name="単位面積収支（例）" sheetId="10" r:id="rId4"/>
  </sheets>
  <definedNames>
    <definedName name="_xlnm.Print_Area" localSheetId="0">'収支計算表(例)'!$B$1:$W$96</definedName>
    <definedName name="_xlnm.Print_Area" localSheetId="2">'労働時間(例)'!$A$1:$AM$36</definedName>
  </definedNames>
  <calcPr calcId="162913"/>
</workbook>
</file>

<file path=xl/calcChain.xml><?xml version="1.0" encoding="utf-8"?>
<calcChain xmlns="http://schemas.openxmlformats.org/spreadsheetml/2006/main">
  <c r="H23" i="7" l="1"/>
  <c r="I85" i="7"/>
  <c r="J85" i="7"/>
  <c r="K85" i="7"/>
  <c r="L85" i="7"/>
  <c r="M85" i="7"/>
  <c r="N85" i="7"/>
  <c r="O85" i="7"/>
  <c r="P85" i="7"/>
  <c r="Q85" i="7"/>
  <c r="R85" i="7"/>
  <c r="S85" i="7"/>
  <c r="T85" i="7"/>
  <c r="U85" i="7"/>
  <c r="V85" i="7"/>
  <c r="H85" i="7"/>
  <c r="I71" i="7"/>
  <c r="J71" i="7"/>
  <c r="K71" i="7"/>
  <c r="L71" i="7"/>
  <c r="M71" i="7"/>
  <c r="N71" i="7"/>
  <c r="O71" i="7"/>
  <c r="P71" i="7"/>
  <c r="Q71" i="7"/>
  <c r="R71" i="7"/>
  <c r="S71" i="7"/>
  <c r="T71" i="7"/>
  <c r="U71" i="7"/>
  <c r="V71" i="7"/>
  <c r="H71" i="7"/>
  <c r="P9" i="10" l="1"/>
  <c r="P6" i="10"/>
  <c r="P7" i="10"/>
  <c r="P8" i="10"/>
  <c r="P10" i="10"/>
  <c r="P11" i="10"/>
  <c r="P12" i="10"/>
  <c r="P13" i="10"/>
  <c r="P14" i="10"/>
  <c r="P15" i="10"/>
  <c r="P16" i="10"/>
  <c r="P17" i="10"/>
  <c r="L18" i="10"/>
  <c r="L5" i="10"/>
  <c r="H18" i="10"/>
  <c r="H5" i="10"/>
  <c r="D18" i="10"/>
  <c r="D5" i="10"/>
  <c r="P5" i="10" l="1"/>
  <c r="P18" i="10"/>
  <c r="L19" i="10"/>
  <c r="H19" i="10"/>
  <c r="D19" i="10"/>
  <c r="AM16" i="9"/>
  <c r="AL16" i="9"/>
  <c r="AK16" i="9"/>
  <c r="AJ16"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AM12" i="9"/>
  <c r="AL12" i="9"/>
  <c r="AK12"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D8" i="9"/>
  <c r="P19" i="10" l="1"/>
  <c r="G96" i="7"/>
  <c r="J92" i="7"/>
  <c r="K92" i="7" s="1"/>
  <c r="L92" i="7" s="1"/>
  <c r="M92" i="7" s="1"/>
  <c r="N92" i="7" s="1"/>
  <c r="O92" i="7" s="1"/>
  <c r="P92" i="7" s="1"/>
  <c r="J91" i="7"/>
  <c r="K91" i="7" s="1"/>
  <c r="L91" i="7" s="1"/>
  <c r="M91" i="7" s="1"/>
  <c r="H89" i="7"/>
  <c r="I89" i="7" s="1"/>
  <c r="J89" i="7" s="1"/>
  <c r="K89" i="7" s="1"/>
  <c r="L89" i="7" s="1"/>
  <c r="M89" i="7" s="1"/>
  <c r="N89" i="7" s="1"/>
  <c r="H88" i="7"/>
  <c r="I88" i="7" s="1"/>
  <c r="J88" i="7" s="1"/>
  <c r="K88" i="7" s="1"/>
  <c r="L88" i="7" s="1"/>
  <c r="M88" i="7" s="1"/>
  <c r="N88" i="7" s="1"/>
  <c r="H87" i="7"/>
  <c r="I87" i="7" s="1"/>
  <c r="V96" i="7"/>
  <c r="V61" i="7" s="1"/>
  <c r="U96" i="7"/>
  <c r="U40" i="7" s="1"/>
  <c r="T96" i="7"/>
  <c r="T61" i="7" s="1"/>
  <c r="N82" i="7"/>
  <c r="N63" i="7" s="1"/>
  <c r="N68" i="7" s="1"/>
  <c r="O82" i="7"/>
  <c r="O63" i="7" s="1"/>
  <c r="O68" i="7" s="1"/>
  <c r="P82" i="7"/>
  <c r="Q82" i="7"/>
  <c r="Q63" i="7" s="1"/>
  <c r="Q68" i="7" s="1"/>
  <c r="R82" i="7"/>
  <c r="R63" i="7" s="1"/>
  <c r="R68" i="7" s="1"/>
  <c r="S82" i="7"/>
  <c r="S63" i="7" s="1"/>
  <c r="S68" i="7" s="1"/>
  <c r="T82" i="7"/>
  <c r="T63" i="7" s="1"/>
  <c r="T68" i="7" s="1"/>
  <c r="U82" i="7"/>
  <c r="U63" i="7" s="1"/>
  <c r="U68" i="7" s="1"/>
  <c r="V82" i="7"/>
  <c r="V63" i="7" s="1"/>
  <c r="V68" i="7" s="1"/>
  <c r="M82" i="7"/>
  <c r="M63" i="7" s="1"/>
  <c r="M68" i="7" s="1"/>
  <c r="P63" i="7"/>
  <c r="P68" i="7" s="1"/>
  <c r="N58" i="7"/>
  <c r="O58" i="7"/>
  <c r="P58" i="7"/>
  <c r="Q58" i="7"/>
  <c r="R58" i="7"/>
  <c r="S58" i="7"/>
  <c r="T58" i="7"/>
  <c r="U58" i="7"/>
  <c r="V58" i="7"/>
  <c r="N56" i="7"/>
  <c r="O56" i="7"/>
  <c r="P56" i="7"/>
  <c r="Q56" i="7"/>
  <c r="R56" i="7"/>
  <c r="S56" i="7"/>
  <c r="T56" i="7"/>
  <c r="U56" i="7"/>
  <c r="V56" i="7"/>
  <c r="M56" i="7"/>
  <c r="N48" i="7"/>
  <c r="O48" i="7"/>
  <c r="P48" i="7"/>
  <c r="Q48" i="7"/>
  <c r="R48" i="7"/>
  <c r="S48" i="7"/>
  <c r="T48" i="7"/>
  <c r="U48" i="7"/>
  <c r="N23" i="7"/>
  <c r="O23" i="7"/>
  <c r="P23" i="7"/>
  <c r="Q23" i="7"/>
  <c r="R23" i="7"/>
  <c r="S23" i="7"/>
  <c r="T23" i="7"/>
  <c r="U23" i="7"/>
  <c r="N10" i="7"/>
  <c r="O10" i="7"/>
  <c r="P10" i="7"/>
  <c r="Q10" i="7"/>
  <c r="R10" i="7"/>
  <c r="S10" i="7"/>
  <c r="T10" i="7"/>
  <c r="U10" i="7"/>
  <c r="M10" i="7"/>
  <c r="U61" i="7" l="1"/>
  <c r="T40" i="7"/>
  <c r="I96" i="7"/>
  <c r="J87" i="7"/>
  <c r="K87" i="7" s="1"/>
  <c r="L87" i="7" s="1"/>
  <c r="M87" i="7" s="1"/>
  <c r="N87" i="7" s="1"/>
  <c r="O87" i="7" s="1"/>
  <c r="P87" i="7" s="1"/>
  <c r="Q87" i="7" s="1"/>
  <c r="U25" i="7"/>
  <c r="U28" i="7" s="1"/>
  <c r="U36" i="7"/>
  <c r="U39" i="7" s="1"/>
  <c r="T25" i="7"/>
  <c r="T28" i="7" s="1"/>
  <c r="T36" i="7"/>
  <c r="T39" i="7" s="1"/>
  <c r="P25" i="7"/>
  <c r="P28" i="7" s="1"/>
  <c r="P36" i="7"/>
  <c r="P39" i="7" s="1"/>
  <c r="S25" i="7"/>
  <c r="S28" i="7" s="1"/>
  <c r="S36" i="7"/>
  <c r="S39" i="7" s="1"/>
  <c r="O25" i="7"/>
  <c r="O28" i="7" s="1"/>
  <c r="O36" i="7"/>
  <c r="O39" i="7" s="1"/>
  <c r="V40" i="7"/>
  <c r="Q25" i="7"/>
  <c r="Q28" i="7" s="1"/>
  <c r="Q36" i="7"/>
  <c r="Q39" i="7" s="1"/>
  <c r="R25" i="7"/>
  <c r="R28" i="7" s="1"/>
  <c r="R36" i="7"/>
  <c r="R39" i="7" s="1"/>
  <c r="N25" i="7"/>
  <c r="N28" i="7" s="1"/>
  <c r="N36" i="7"/>
  <c r="N39" i="7" s="1"/>
  <c r="N91" i="7"/>
  <c r="H96" i="7"/>
  <c r="I56" i="7"/>
  <c r="J56" i="7"/>
  <c r="K56" i="7"/>
  <c r="L56" i="7"/>
  <c r="I58" i="7"/>
  <c r="J58" i="7"/>
  <c r="K58" i="7"/>
  <c r="L58" i="7"/>
  <c r="M58" i="7"/>
  <c r="H58" i="7"/>
  <c r="H56" i="7"/>
  <c r="M96" i="7" l="1"/>
  <c r="L96" i="7"/>
  <c r="L61" i="7" s="1"/>
  <c r="K96" i="7"/>
  <c r="K40" i="7" s="1"/>
  <c r="J96" i="7"/>
  <c r="J61" i="7" s="1"/>
  <c r="M40" i="7"/>
  <c r="M61" i="7"/>
  <c r="H61" i="7"/>
  <c r="H40" i="7"/>
  <c r="H43" i="7" s="1"/>
  <c r="I40" i="7"/>
  <c r="I61" i="7"/>
  <c r="N96" i="7"/>
  <c r="O91" i="7"/>
  <c r="L82" i="7"/>
  <c r="L63" i="7" s="1"/>
  <c r="L68" i="7" s="1"/>
  <c r="M23" i="7"/>
  <c r="M48" i="7"/>
  <c r="V23" i="7"/>
  <c r="I23" i="7"/>
  <c r="J23" i="7"/>
  <c r="K23" i="7"/>
  <c r="L23" i="7"/>
  <c r="L36" i="7" s="1"/>
  <c r="I10" i="7"/>
  <c r="J10" i="7"/>
  <c r="K10" i="7"/>
  <c r="L10" i="7"/>
  <c r="V10" i="7"/>
  <c r="H10" i="7"/>
  <c r="L40" i="7" l="1"/>
  <c r="J40" i="7"/>
  <c r="K61" i="7"/>
  <c r="H25" i="7"/>
  <c r="H28" i="7" s="1"/>
  <c r="H36" i="7"/>
  <c r="H39" i="7" s="1"/>
  <c r="I25" i="7"/>
  <c r="I36" i="7"/>
  <c r="K25" i="7"/>
  <c r="K36" i="7"/>
  <c r="N61" i="7"/>
  <c r="N40" i="7"/>
  <c r="J25" i="7"/>
  <c r="J36" i="7"/>
  <c r="M25" i="7"/>
  <c r="M28" i="7" s="1"/>
  <c r="M36" i="7"/>
  <c r="M39" i="7" s="1"/>
  <c r="P91" i="7"/>
  <c r="O96" i="7"/>
  <c r="P96" i="7" l="1"/>
  <c r="Q91" i="7"/>
  <c r="O40" i="7"/>
  <c r="O61" i="7"/>
  <c r="J48" i="7"/>
  <c r="I48" i="7"/>
  <c r="H48" i="7"/>
  <c r="J39" i="7"/>
  <c r="I39" i="7"/>
  <c r="J28" i="7"/>
  <c r="I28" i="7"/>
  <c r="J82" i="7"/>
  <c r="J63" i="7" s="1"/>
  <c r="J68" i="7" s="1"/>
  <c r="K82" i="7"/>
  <c r="K63" i="7" s="1"/>
  <c r="K68" i="7" s="1"/>
  <c r="H82" i="7"/>
  <c r="H63" i="7" s="1"/>
  <c r="H68" i="7" s="1"/>
  <c r="G82" i="7"/>
  <c r="I82" i="7"/>
  <c r="I63" i="7" s="1"/>
  <c r="I68" i="7" s="1"/>
  <c r="K28" i="7"/>
  <c r="K39" i="7"/>
  <c r="V48" i="7"/>
  <c r="L48" i="7"/>
  <c r="K48" i="7"/>
  <c r="V39" i="7"/>
  <c r="L39" i="7"/>
  <c r="V25" i="7"/>
  <c r="V28" i="7" s="1"/>
  <c r="L25" i="7"/>
  <c r="L28" i="7" s="1"/>
  <c r="R91" i="7" l="1"/>
  <c r="Q96" i="7"/>
  <c r="P61" i="7"/>
  <c r="P40" i="7"/>
  <c r="H49" i="7"/>
  <c r="H54" i="7" s="1"/>
  <c r="H53" i="7" l="1"/>
  <c r="H62" i="7" s="1"/>
  <c r="H69" i="7" s="1"/>
  <c r="I52" i="7" s="1"/>
  <c r="S91" i="7"/>
  <c r="S96" i="7" s="1"/>
  <c r="R96" i="7"/>
  <c r="Q40" i="7"/>
  <c r="Q61" i="7"/>
  <c r="I43" i="7"/>
  <c r="R61" i="7" l="1"/>
  <c r="R40" i="7"/>
  <c r="S61" i="7"/>
  <c r="S40" i="7"/>
  <c r="I49" i="7"/>
  <c r="I54" i="7" s="1"/>
  <c r="J43" i="7"/>
  <c r="J49" i="7" s="1"/>
  <c r="J54" i="7" s="1"/>
  <c r="J53" i="7" l="1"/>
  <c r="I53" i="7"/>
  <c r="I62" i="7" s="1"/>
  <c r="I69" i="7" s="1"/>
  <c r="J52" i="7" s="1"/>
  <c r="K43" i="7"/>
  <c r="K49" i="7" s="1"/>
  <c r="K54" i="7" s="1"/>
  <c r="J62" i="7" l="1"/>
  <c r="J69" i="7" s="1"/>
  <c r="K52" i="7" s="1"/>
  <c r="K53" i="7"/>
  <c r="L43" i="7"/>
  <c r="L49" i="7" s="1"/>
  <c r="L54" i="7" s="1"/>
  <c r="L53" i="7" s="1"/>
  <c r="K62" i="7" l="1"/>
  <c r="K69" i="7" s="1"/>
  <c r="L52" i="7" s="1"/>
  <c r="N43" i="7"/>
  <c r="N49" i="7" s="1"/>
  <c r="N54" i="7" s="1"/>
  <c r="N53" i="7" s="1"/>
  <c r="M43" i="7"/>
  <c r="M49" i="7" s="1"/>
  <c r="M54" i="7" s="1"/>
  <c r="M53" i="7" s="1"/>
  <c r="L62" i="7" l="1"/>
  <c r="L69" i="7" s="1"/>
  <c r="M52" i="7" s="1"/>
  <c r="M62" i="7" s="1"/>
  <c r="M69" i="7" s="1"/>
  <c r="N52" i="7" s="1"/>
  <c r="N62" i="7" s="1"/>
  <c r="O43" i="7"/>
  <c r="O49" i="7" s="1"/>
  <c r="O54" i="7" s="1"/>
  <c r="O53" i="7" s="1"/>
  <c r="N69" i="7" l="1"/>
  <c r="O52" i="7" s="1"/>
  <c r="O62" i="7" s="1"/>
  <c r="P43" i="7"/>
  <c r="P49" i="7" s="1"/>
  <c r="P54" i="7" s="1"/>
  <c r="P53" i="7" s="1"/>
  <c r="O69" i="7" l="1"/>
  <c r="P52" i="7" s="1"/>
  <c r="Q43" i="7"/>
  <c r="Q49" i="7" s="1"/>
  <c r="Q54" i="7" s="1"/>
  <c r="Q53" i="7" s="1"/>
  <c r="P62" i="7" l="1"/>
  <c r="P69" i="7" s="1"/>
  <c r="Q52" i="7" s="1"/>
  <c r="Q62" i="7" s="1"/>
  <c r="Q69" i="7" s="1"/>
  <c r="R52" i="7" s="1"/>
  <c r="R43" i="7"/>
  <c r="R49" i="7" s="1"/>
  <c r="R54" i="7" s="1"/>
  <c r="R53" i="7" s="1"/>
  <c r="R62" i="7" l="1"/>
  <c r="R69" i="7" s="1"/>
  <c r="S52" i="7" s="1"/>
  <c r="S43" i="7"/>
  <c r="S49" i="7" s="1"/>
  <c r="S54" i="7" s="1"/>
  <c r="S53" i="7" s="1"/>
  <c r="S62" i="7" l="1"/>
  <c r="S69" i="7" s="1"/>
  <c r="T52" i="7" s="1"/>
  <c r="U43" i="7"/>
  <c r="U49" i="7" s="1"/>
  <c r="U54" i="7" s="1"/>
  <c r="U53" i="7" s="1"/>
  <c r="T43" i="7"/>
  <c r="T49" i="7" s="1"/>
  <c r="T54" i="7" s="1"/>
  <c r="T53" i="7" s="1"/>
  <c r="V43" i="7"/>
  <c r="V49" i="7" s="1"/>
  <c r="V54" i="7" s="1"/>
  <c r="V53" i="7" s="1"/>
  <c r="T62" i="7" l="1"/>
  <c r="T69" i="7" s="1"/>
  <c r="U52" i="7" s="1"/>
  <c r="U62" i="7" s="1"/>
  <c r="U69" i="7" l="1"/>
  <c r="V52" i="7" s="1"/>
  <c r="V62" i="7" l="1"/>
  <c r="V69" i="7" s="1"/>
</calcChain>
</file>

<file path=xl/sharedStrings.xml><?xml version="1.0" encoding="utf-8"?>
<sst xmlns="http://schemas.openxmlformats.org/spreadsheetml/2006/main" count="449" uniqueCount="183">
  <si>
    <t>計　画
１年目</t>
    <rPh sb="0" eb="1">
      <t>ケイ</t>
    </rPh>
    <rPh sb="2" eb="3">
      <t>ガ</t>
    </rPh>
    <rPh sb="5" eb="7">
      <t>ネンメ</t>
    </rPh>
    <phoneticPr fontId="2"/>
  </si>
  <si>
    <t>計　画
２年目</t>
    <rPh sb="0" eb="1">
      <t>ケイ</t>
    </rPh>
    <rPh sb="2" eb="3">
      <t>ガ</t>
    </rPh>
    <rPh sb="5" eb="7">
      <t>ネンメ</t>
    </rPh>
    <phoneticPr fontId="2"/>
  </si>
  <si>
    <t>計　画
３年目</t>
    <rPh sb="0" eb="1">
      <t>ケイ</t>
    </rPh>
    <rPh sb="2" eb="3">
      <t>ガ</t>
    </rPh>
    <rPh sb="5" eb="7">
      <t>ネンメ</t>
    </rPh>
    <phoneticPr fontId="2"/>
  </si>
  <si>
    <t>計　画
４年目</t>
    <rPh sb="0" eb="1">
      <t>ケイ</t>
    </rPh>
    <rPh sb="2" eb="3">
      <t>ガ</t>
    </rPh>
    <rPh sb="5" eb="7">
      <t>ネンメ</t>
    </rPh>
    <phoneticPr fontId="2"/>
  </si>
  <si>
    <t>計　画
５年目</t>
    <rPh sb="0" eb="1">
      <t>ケイ</t>
    </rPh>
    <rPh sb="2" eb="3">
      <t>ガ</t>
    </rPh>
    <rPh sb="5" eb="7">
      <t>ネンメ</t>
    </rPh>
    <phoneticPr fontId="2"/>
  </si>
  <si>
    <t>計　画
６年目</t>
    <rPh sb="0" eb="1">
      <t>ケイ</t>
    </rPh>
    <rPh sb="2" eb="3">
      <t>ガ</t>
    </rPh>
    <rPh sb="5" eb="7">
      <t>ネンメ</t>
    </rPh>
    <phoneticPr fontId="2"/>
  </si>
  <si>
    <t>別添１（内訳表）</t>
    <rPh sb="0" eb="2">
      <t>ベッテン</t>
    </rPh>
    <rPh sb="4" eb="6">
      <t>ウチワケ</t>
    </rPh>
    <rPh sb="6" eb="7">
      <t>ヒョウ</t>
    </rPh>
    <phoneticPr fontId="2"/>
  </si>
  <si>
    <t>面積（a）</t>
    <rPh sb="0" eb="2">
      <t>メンセキ</t>
    </rPh>
    <phoneticPr fontId="2"/>
  </si>
  <si>
    <t>1月</t>
    <rPh sb="1" eb="2">
      <t>ガツ</t>
    </rPh>
    <phoneticPr fontId="2"/>
  </si>
  <si>
    <t>3月</t>
  </si>
  <si>
    <t>4月</t>
  </si>
  <si>
    <t>5月</t>
  </si>
  <si>
    <t>6月</t>
  </si>
  <si>
    <t>7月</t>
  </si>
  <si>
    <t>8月</t>
  </si>
  <si>
    <t>9月</t>
  </si>
  <si>
    <t>播種</t>
    <rPh sb="0" eb="2">
      <t>ハシュ</t>
    </rPh>
    <phoneticPr fontId="2"/>
  </si>
  <si>
    <t>定植</t>
    <rPh sb="0" eb="2">
      <t>テイショク</t>
    </rPh>
    <phoneticPr fontId="2"/>
  </si>
  <si>
    <t>収穫</t>
    <rPh sb="0" eb="2">
      <t>シュウカク</t>
    </rPh>
    <phoneticPr fontId="2"/>
  </si>
  <si>
    <t>栽培スケジュール(例)</t>
    <rPh sb="9" eb="10">
      <t>レイ</t>
    </rPh>
    <phoneticPr fontId="2"/>
  </si>
  <si>
    <t>資金利用計画</t>
    <rPh sb="0" eb="2">
      <t>シキン</t>
    </rPh>
    <rPh sb="2" eb="4">
      <t>リヨウ</t>
    </rPh>
    <rPh sb="4" eb="6">
      <t>ケイカク</t>
    </rPh>
    <phoneticPr fontId="2"/>
  </si>
  <si>
    <t>利用資金名</t>
    <rPh sb="0" eb="2">
      <t>リヨウ</t>
    </rPh>
    <rPh sb="2" eb="4">
      <t>シキン</t>
    </rPh>
    <rPh sb="4" eb="5">
      <t>メイ</t>
    </rPh>
    <phoneticPr fontId="2"/>
  </si>
  <si>
    <t>金額</t>
    <rPh sb="0" eb="2">
      <t>キンガク</t>
    </rPh>
    <phoneticPr fontId="6"/>
  </si>
  <si>
    <t>導入機械・施設</t>
    <rPh sb="0" eb="2">
      <t>ドウニュウ</t>
    </rPh>
    <rPh sb="2" eb="4">
      <t>キカイ</t>
    </rPh>
    <rPh sb="5" eb="7">
      <t>シセツ</t>
    </rPh>
    <phoneticPr fontId="2"/>
  </si>
  <si>
    <t>粗収益</t>
    <rPh sb="0" eb="1">
      <t>ソ</t>
    </rPh>
    <rPh sb="1" eb="3">
      <t>シュウエキ</t>
    </rPh>
    <phoneticPr fontId="2"/>
  </si>
  <si>
    <t>主産物売上高</t>
    <rPh sb="0" eb="3">
      <t>シュサンブツ</t>
    </rPh>
    <rPh sb="3" eb="6">
      <t>ウリアゲダカ</t>
    </rPh>
    <phoneticPr fontId="2"/>
  </si>
  <si>
    <t>その他収入</t>
    <rPh sb="2" eb="3">
      <t>タ</t>
    </rPh>
    <rPh sb="3" eb="5">
      <t>シュウニュウ</t>
    </rPh>
    <phoneticPr fontId="2"/>
  </si>
  <si>
    <t>合計</t>
    <rPh sb="0" eb="2">
      <t>ゴウケイ</t>
    </rPh>
    <phoneticPr fontId="2"/>
  </si>
  <si>
    <t>変動費</t>
    <rPh sb="0" eb="3">
      <t>ヘンドウヒ</t>
    </rPh>
    <phoneticPr fontId="2"/>
  </si>
  <si>
    <t>・種苗費</t>
    <rPh sb="1" eb="4">
      <t>シュビョウヒ</t>
    </rPh>
    <phoneticPr fontId="2"/>
  </si>
  <si>
    <t>・肥料費</t>
    <rPh sb="1" eb="4">
      <t>ヒリョウヒ</t>
    </rPh>
    <phoneticPr fontId="2"/>
  </si>
  <si>
    <t>・農薬費</t>
    <rPh sb="1" eb="4">
      <t>ノウヤクヒ</t>
    </rPh>
    <phoneticPr fontId="2"/>
  </si>
  <si>
    <t>・動力光熱費</t>
    <rPh sb="1" eb="3">
      <t>ドウリョク</t>
    </rPh>
    <rPh sb="3" eb="6">
      <t>コウネツヒ</t>
    </rPh>
    <phoneticPr fontId="2"/>
  </si>
  <si>
    <t>・生産資材費</t>
    <rPh sb="1" eb="3">
      <t>セイサン</t>
    </rPh>
    <rPh sb="3" eb="6">
      <t>シザイヒ</t>
    </rPh>
    <phoneticPr fontId="2"/>
  </si>
  <si>
    <t>・作業委託賃借料</t>
    <rPh sb="1" eb="3">
      <t>サギョウ</t>
    </rPh>
    <rPh sb="3" eb="5">
      <t>イタク</t>
    </rPh>
    <rPh sb="5" eb="8">
      <t>チンシャクリョウ</t>
    </rPh>
    <phoneticPr fontId="2"/>
  </si>
  <si>
    <t>・保険共済費</t>
    <rPh sb="1" eb="3">
      <t>ホケン</t>
    </rPh>
    <rPh sb="3" eb="6">
      <t>キョウサイヒ</t>
    </rPh>
    <phoneticPr fontId="2"/>
  </si>
  <si>
    <t>・販売手数料</t>
    <rPh sb="1" eb="3">
      <t>ハンバイ</t>
    </rPh>
    <rPh sb="3" eb="6">
      <t>テスウリョウ</t>
    </rPh>
    <phoneticPr fontId="2"/>
  </si>
  <si>
    <t>・出荷経費</t>
    <rPh sb="1" eb="3">
      <t>シュッカ</t>
    </rPh>
    <rPh sb="3" eb="5">
      <t>ケイヒ</t>
    </rPh>
    <phoneticPr fontId="2"/>
  </si>
  <si>
    <t>・その他</t>
    <rPh sb="3" eb="4">
      <t>タ</t>
    </rPh>
    <phoneticPr fontId="2"/>
  </si>
  <si>
    <t>変動費小計</t>
    <rPh sb="0" eb="3">
      <t>ヘンドウヒ</t>
    </rPh>
    <rPh sb="3" eb="5">
      <t>ショウケイ</t>
    </rPh>
    <phoneticPr fontId="2"/>
  </si>
  <si>
    <t>固定費</t>
    <rPh sb="0" eb="3">
      <t>コテイヒ</t>
    </rPh>
    <phoneticPr fontId="2"/>
  </si>
  <si>
    <t>・減価償却費</t>
    <rPh sb="1" eb="3">
      <t>ゲンカ</t>
    </rPh>
    <rPh sb="3" eb="6">
      <t>ショウキャクヒ</t>
    </rPh>
    <phoneticPr fontId="2"/>
  </si>
  <si>
    <t>・修繕費</t>
    <rPh sb="1" eb="4">
      <t>シュウゼンヒ</t>
    </rPh>
    <phoneticPr fontId="2"/>
  </si>
  <si>
    <t>固定費小計</t>
    <rPh sb="0" eb="3">
      <t>コテイヒ</t>
    </rPh>
    <rPh sb="3" eb="5">
      <t>ショウケイ</t>
    </rPh>
    <phoneticPr fontId="2"/>
  </si>
  <si>
    <t>共通経費</t>
    <rPh sb="0" eb="2">
      <t>キョウツウ</t>
    </rPh>
    <rPh sb="2" eb="4">
      <t>ケイヒ</t>
    </rPh>
    <phoneticPr fontId="2"/>
  </si>
  <si>
    <t>・地代</t>
    <rPh sb="1" eb="3">
      <t>チダイ</t>
    </rPh>
    <phoneticPr fontId="2"/>
  </si>
  <si>
    <t>・常時雇用賃金</t>
    <rPh sb="1" eb="3">
      <t>ジョウジ</t>
    </rPh>
    <rPh sb="3" eb="5">
      <t>コヨウ</t>
    </rPh>
    <rPh sb="5" eb="7">
      <t>チンギン</t>
    </rPh>
    <phoneticPr fontId="2"/>
  </si>
  <si>
    <t>・臨時雇用賃金</t>
    <rPh sb="1" eb="3">
      <t>リンジ</t>
    </rPh>
    <rPh sb="3" eb="5">
      <t>コヨウ</t>
    </rPh>
    <rPh sb="5" eb="7">
      <t>チンギン</t>
    </rPh>
    <phoneticPr fontId="2"/>
  </si>
  <si>
    <t>・その他経費</t>
    <rPh sb="3" eb="4">
      <t>タ</t>
    </rPh>
    <rPh sb="4" eb="6">
      <t>ケイヒ</t>
    </rPh>
    <phoneticPr fontId="2"/>
  </si>
  <si>
    <t>共通経費小計</t>
    <rPh sb="0" eb="2">
      <t>キョウツウ</t>
    </rPh>
    <rPh sb="2" eb="4">
      <t>ケイヒ</t>
    </rPh>
    <rPh sb="4" eb="6">
      <t>ショウケイ</t>
    </rPh>
    <phoneticPr fontId="2"/>
  </si>
  <si>
    <t>農業所得</t>
    <rPh sb="0" eb="2">
      <t>ノウギョウ</t>
    </rPh>
    <rPh sb="2" eb="4">
      <t>ショトク</t>
    </rPh>
    <phoneticPr fontId="2"/>
  </si>
  <si>
    <t>労働時間</t>
    <rPh sb="0" eb="2">
      <t>ロウドウ</t>
    </rPh>
    <rPh sb="2" eb="4">
      <t>ジカン</t>
    </rPh>
    <phoneticPr fontId="2"/>
  </si>
  <si>
    <t>資金計画</t>
    <rPh sb="0" eb="2">
      <t>シキン</t>
    </rPh>
    <rPh sb="2" eb="4">
      <t>ケイカク</t>
    </rPh>
    <phoneticPr fontId="2"/>
  </si>
  <si>
    <t>前年繰越金</t>
    <rPh sb="0" eb="2">
      <t>ゼンネン</t>
    </rPh>
    <rPh sb="2" eb="5">
      <t>クリコシキン</t>
    </rPh>
    <phoneticPr fontId="2"/>
  </si>
  <si>
    <t>自己資金</t>
    <rPh sb="0" eb="2">
      <t>ジコ</t>
    </rPh>
    <rPh sb="2" eb="4">
      <t>シキン</t>
    </rPh>
    <phoneticPr fontId="2"/>
  </si>
  <si>
    <t>経営体育成支援事業</t>
    <rPh sb="0" eb="2">
      <t>ケイエイ</t>
    </rPh>
    <rPh sb="2" eb="4">
      <t>タイイク</t>
    </rPh>
    <rPh sb="4" eb="5">
      <t>シゲル</t>
    </rPh>
    <rPh sb="5" eb="7">
      <t>シエン</t>
    </rPh>
    <rPh sb="7" eb="9">
      <t>ジギョウ</t>
    </rPh>
    <phoneticPr fontId="18"/>
  </si>
  <si>
    <t>減価償却費</t>
    <rPh sb="0" eb="2">
      <t>ゲンカ</t>
    </rPh>
    <rPh sb="2" eb="5">
      <t>ショウキャクヒ</t>
    </rPh>
    <phoneticPr fontId="2"/>
  </si>
  <si>
    <t>施設等導入費</t>
    <rPh sb="0" eb="2">
      <t>シセツ</t>
    </rPh>
    <rPh sb="2" eb="3">
      <t>トウ</t>
    </rPh>
    <rPh sb="3" eb="6">
      <t>ドウニュウヒ</t>
    </rPh>
    <phoneticPr fontId="2"/>
  </si>
  <si>
    <t>償還金①</t>
    <rPh sb="0" eb="3">
      <t>ショウカンキン</t>
    </rPh>
    <phoneticPr fontId="2"/>
  </si>
  <si>
    <t>償還金②</t>
    <rPh sb="0" eb="3">
      <t>ショウカンキン</t>
    </rPh>
    <phoneticPr fontId="2"/>
  </si>
  <si>
    <t>償還金③</t>
    <rPh sb="0" eb="3">
      <t>ショウカンキン</t>
    </rPh>
    <phoneticPr fontId="2"/>
  </si>
  <si>
    <t>生活資金</t>
    <rPh sb="0" eb="2">
      <t>セイカツ</t>
    </rPh>
    <rPh sb="2" eb="4">
      <t>シキン</t>
    </rPh>
    <phoneticPr fontId="2"/>
  </si>
  <si>
    <t>次年繰越金</t>
    <rPh sb="0" eb="1">
      <t>ジ</t>
    </rPh>
    <rPh sb="1" eb="2">
      <t>ネン</t>
    </rPh>
    <rPh sb="2" eb="5">
      <t>クリコシキン</t>
    </rPh>
    <phoneticPr fontId="2"/>
  </si>
  <si>
    <t>費用</t>
    <rPh sb="0" eb="2">
      <t>ヒヨウ</t>
    </rPh>
    <phoneticPr fontId="14"/>
  </si>
  <si>
    <t>収益</t>
    <rPh sb="0" eb="2">
      <t>シュウエキ</t>
    </rPh>
    <phoneticPr fontId="14"/>
  </si>
  <si>
    <t>・その他固定費(ﾘｰｽ料)</t>
    <rPh sb="3" eb="4">
      <t>タ</t>
    </rPh>
    <rPh sb="4" eb="7">
      <t>コテイヒ</t>
    </rPh>
    <rPh sb="11" eb="12">
      <t>リョウ</t>
    </rPh>
    <phoneticPr fontId="2"/>
  </si>
  <si>
    <t>青年等就農資金</t>
    <rPh sb="0" eb="2">
      <t>セイネン</t>
    </rPh>
    <rPh sb="2" eb="3">
      <t>トウ</t>
    </rPh>
    <rPh sb="3" eb="5">
      <t>シュウノウ</t>
    </rPh>
    <rPh sb="5" eb="7">
      <t>シキン</t>
    </rPh>
    <phoneticPr fontId="14"/>
  </si>
  <si>
    <t>その他借入金</t>
    <rPh sb="2" eb="3">
      <t>タ</t>
    </rPh>
    <rPh sb="3" eb="5">
      <t>カリイ</t>
    </rPh>
    <rPh sb="5" eb="6">
      <t>キン</t>
    </rPh>
    <phoneticPr fontId="2"/>
  </si>
  <si>
    <t>計</t>
    <rPh sb="0" eb="1">
      <t>ケイ</t>
    </rPh>
    <phoneticPr fontId="14"/>
  </si>
  <si>
    <t>耐用年数</t>
    <rPh sb="0" eb="2">
      <t>タイヨウ</t>
    </rPh>
    <rPh sb="2" eb="4">
      <t>ネンスウ</t>
    </rPh>
    <phoneticPr fontId="19"/>
  </si>
  <si>
    <t>←耐用年数「１」では数字が入らないようになっています。</t>
    <rPh sb="1" eb="3">
      <t>タイヨウ</t>
    </rPh>
    <rPh sb="3" eb="5">
      <t>ネンスウ</t>
    </rPh>
    <rPh sb="10" eb="12">
      <t>スウジ</t>
    </rPh>
    <rPh sb="13" eb="14">
      <t>ハイ</t>
    </rPh>
    <phoneticPr fontId="19"/>
  </si>
  <si>
    <t>売上計（A)</t>
    <rPh sb="0" eb="2">
      <t>ウリア</t>
    </rPh>
    <rPh sb="2" eb="3">
      <t>ケイ</t>
    </rPh>
    <phoneticPr fontId="6"/>
  </si>
  <si>
    <t>単位（円、kg）</t>
    <rPh sb="0" eb="1">
      <t>タン</t>
    </rPh>
    <rPh sb="1" eb="2">
      <t>イ</t>
    </rPh>
    <rPh sb="3" eb="4">
      <t>エン</t>
    </rPh>
    <phoneticPr fontId="6"/>
  </si>
  <si>
    <t>次世代人材投資資金（開始型）</t>
    <rPh sb="0" eb="3">
      <t>ジセダイ</t>
    </rPh>
    <rPh sb="3" eb="5">
      <t>ジンザイ</t>
    </rPh>
    <rPh sb="5" eb="7">
      <t>トウシ</t>
    </rPh>
    <rPh sb="7" eb="9">
      <t>シキン</t>
    </rPh>
    <rPh sb="10" eb="12">
      <t>カイシ</t>
    </rPh>
    <rPh sb="12" eb="13">
      <t>ガタ</t>
    </rPh>
    <phoneticPr fontId="18"/>
  </si>
  <si>
    <t>青年等就農資金</t>
    <rPh sb="0" eb="2">
      <t>セイネン</t>
    </rPh>
    <rPh sb="2" eb="3">
      <t>トウ</t>
    </rPh>
    <rPh sb="3" eb="5">
      <t>シュウノウ</t>
    </rPh>
    <rPh sb="5" eb="7">
      <t>シキン</t>
    </rPh>
    <phoneticPr fontId="19"/>
  </si>
  <si>
    <t>自己資金</t>
    <rPh sb="0" eb="2">
      <t>ジコ</t>
    </rPh>
    <rPh sb="2" eb="4">
      <t>シキン</t>
    </rPh>
    <phoneticPr fontId="19"/>
  </si>
  <si>
    <t>計　画
７年目</t>
    <rPh sb="0" eb="1">
      <t>ケイ</t>
    </rPh>
    <rPh sb="2" eb="3">
      <t>ガ</t>
    </rPh>
    <rPh sb="5" eb="7">
      <t>ネンメ</t>
    </rPh>
    <phoneticPr fontId="2"/>
  </si>
  <si>
    <t>農 業 経営収支予定明細表</t>
    <rPh sb="0" eb="1">
      <t>ノウ</t>
    </rPh>
    <rPh sb="2" eb="3">
      <t>ギョウ</t>
    </rPh>
    <rPh sb="4" eb="5">
      <t>キョウ</t>
    </rPh>
    <rPh sb="5" eb="6">
      <t>エイ</t>
    </rPh>
    <rPh sb="6" eb="8">
      <t>シュウシ</t>
    </rPh>
    <rPh sb="8" eb="10">
      <t>ヨテイ</t>
    </rPh>
    <rPh sb="10" eb="13">
      <t>メイサイヒョウ</t>
    </rPh>
    <phoneticPr fontId="6"/>
  </si>
  <si>
    <t>経営面積
（a）</t>
    <rPh sb="0" eb="2">
      <t>ケイエイ</t>
    </rPh>
    <rPh sb="2" eb="4">
      <t>メンセキ</t>
    </rPh>
    <phoneticPr fontId="6"/>
  </si>
  <si>
    <t>計　画
10年目</t>
    <rPh sb="0" eb="1">
      <t>ケイ</t>
    </rPh>
    <rPh sb="2" eb="3">
      <t>ガ</t>
    </rPh>
    <rPh sb="6" eb="8">
      <t>ネンメ</t>
    </rPh>
    <phoneticPr fontId="2"/>
  </si>
  <si>
    <t>計　画
８年目</t>
    <rPh sb="0" eb="1">
      <t>ケイ</t>
    </rPh>
    <rPh sb="2" eb="3">
      <t>ガ</t>
    </rPh>
    <rPh sb="5" eb="7">
      <t>ネンメ</t>
    </rPh>
    <phoneticPr fontId="2"/>
  </si>
  <si>
    <t>計　画
９年目</t>
    <rPh sb="0" eb="1">
      <t>ケイ</t>
    </rPh>
    <rPh sb="2" eb="3">
      <t>ガ</t>
    </rPh>
    <rPh sb="5" eb="7">
      <t>ネンメ</t>
    </rPh>
    <phoneticPr fontId="2"/>
  </si>
  <si>
    <t>軽油、電気代など</t>
    <rPh sb="0" eb="2">
      <t>ケイユ</t>
    </rPh>
    <rPh sb="3" eb="5">
      <t>デンキ</t>
    </rPh>
    <rPh sb="5" eb="6">
      <t>ダイ</t>
    </rPh>
    <phoneticPr fontId="19"/>
  </si>
  <si>
    <t>スコップ、鋏、紐など</t>
    <rPh sb="5" eb="6">
      <t>ハサミ</t>
    </rPh>
    <rPh sb="7" eb="8">
      <t>ヒモ</t>
    </rPh>
    <phoneticPr fontId="19"/>
  </si>
  <si>
    <t>園芸施設共済、民間保険等</t>
    <rPh sb="0" eb="2">
      <t>エンゲイ</t>
    </rPh>
    <rPh sb="2" eb="4">
      <t>シセツ</t>
    </rPh>
    <rPh sb="4" eb="6">
      <t>キョウサイ</t>
    </rPh>
    <rPh sb="7" eb="9">
      <t>ミンカン</t>
    </rPh>
    <rPh sb="9" eb="11">
      <t>ホケン</t>
    </rPh>
    <rPh sb="11" eb="12">
      <t>トウ</t>
    </rPh>
    <phoneticPr fontId="19"/>
  </si>
  <si>
    <t>直売所、JAや市場の手数料</t>
    <rPh sb="0" eb="2">
      <t>チョクバイ</t>
    </rPh>
    <rPh sb="2" eb="3">
      <t>ショ</t>
    </rPh>
    <rPh sb="7" eb="9">
      <t>シジョウ</t>
    </rPh>
    <rPh sb="10" eb="13">
      <t>テスウリョウ</t>
    </rPh>
    <phoneticPr fontId="19"/>
  </si>
  <si>
    <t>出荷資材代、運賃</t>
    <rPh sb="0" eb="2">
      <t>シュッカ</t>
    </rPh>
    <rPh sb="2" eb="4">
      <t>シザイ</t>
    </rPh>
    <rPh sb="4" eb="5">
      <t>ダイ</t>
    </rPh>
    <rPh sb="6" eb="8">
      <t>ウンチン</t>
    </rPh>
    <phoneticPr fontId="19"/>
  </si>
  <si>
    <t>機械類は取得価格の5%、施設は同0.5％として算出。</t>
    <rPh sb="0" eb="3">
      <t>キカイルイ</t>
    </rPh>
    <rPh sb="4" eb="6">
      <t>シュトク</t>
    </rPh>
    <rPh sb="6" eb="8">
      <t>カカク</t>
    </rPh>
    <rPh sb="12" eb="14">
      <t>シセツ</t>
    </rPh>
    <rPh sb="15" eb="16">
      <t>ドウ</t>
    </rPh>
    <rPh sb="23" eb="25">
      <t>サンシュツ</t>
    </rPh>
    <phoneticPr fontId="19"/>
  </si>
  <si>
    <t>パートは臨時雇用</t>
    <rPh sb="4" eb="6">
      <t>リンジ</t>
    </rPh>
    <rPh sb="6" eb="8">
      <t>コヨウ</t>
    </rPh>
    <phoneticPr fontId="19"/>
  </si>
  <si>
    <t>2年目以降は前年度の所得に応じて可変させる。</t>
    <rPh sb="1" eb="5">
      <t>ネンメイコウ</t>
    </rPh>
    <rPh sb="6" eb="9">
      <t>ゼンネンド</t>
    </rPh>
    <rPh sb="10" eb="12">
      <t>ショトク</t>
    </rPh>
    <rPh sb="13" eb="14">
      <t>オウ</t>
    </rPh>
    <rPh sb="16" eb="18">
      <t>カヘン</t>
    </rPh>
    <phoneticPr fontId="19"/>
  </si>
  <si>
    <t>マイナスのキャッシュフロー</t>
    <phoneticPr fontId="2"/>
  </si>
  <si>
    <t>プラスのキャッシュフロー</t>
    <phoneticPr fontId="2"/>
  </si>
  <si>
    <t>上の表固定費の減価償却費をリンク</t>
    <rPh sb="0" eb="1">
      <t>ウエ</t>
    </rPh>
    <rPh sb="2" eb="3">
      <t>ヒョウ</t>
    </rPh>
    <rPh sb="3" eb="6">
      <t>コテイヒ</t>
    </rPh>
    <rPh sb="7" eb="9">
      <t>ゲンカ</t>
    </rPh>
    <rPh sb="9" eb="11">
      <t>ショウキャク</t>
    </rPh>
    <rPh sb="11" eb="12">
      <t>ヒ</t>
    </rPh>
    <phoneticPr fontId="19"/>
  </si>
  <si>
    <t>●●施設抑制</t>
    <rPh sb="2" eb="4">
      <t>シセツ</t>
    </rPh>
    <rPh sb="4" eb="6">
      <t>ヨクセイ</t>
    </rPh>
    <phoneticPr fontId="14"/>
  </si>
  <si>
    <t>●●施設半促成</t>
    <rPh sb="2" eb="4">
      <t>シセツ</t>
    </rPh>
    <rPh sb="4" eb="5">
      <t>ハン</t>
    </rPh>
    <rPh sb="5" eb="7">
      <t>ソクセイ</t>
    </rPh>
    <phoneticPr fontId="14"/>
  </si>
  <si>
    <t>種子、苗代</t>
    <rPh sb="0" eb="2">
      <t>シュシ</t>
    </rPh>
    <rPh sb="3" eb="4">
      <t>ナエ</t>
    </rPh>
    <rPh sb="4" eb="5">
      <t>ダイ</t>
    </rPh>
    <phoneticPr fontId="19"/>
  </si>
  <si>
    <t>下表の年間償却額を記載</t>
    <rPh sb="0" eb="2">
      <t>カヒョウ</t>
    </rPh>
    <rPh sb="3" eb="5">
      <t>ネンカン</t>
    </rPh>
    <rPh sb="5" eb="8">
      <t>ショウキャクガク</t>
    </rPh>
    <rPh sb="9" eb="11">
      <t>キサイ</t>
    </rPh>
    <phoneticPr fontId="19"/>
  </si>
  <si>
    <t>パイプハウス</t>
    <phoneticPr fontId="14"/>
  </si>
  <si>
    <t>少土システム</t>
    <rPh sb="0" eb="1">
      <t>ショウ</t>
    </rPh>
    <rPh sb="1" eb="2">
      <t>ド</t>
    </rPh>
    <phoneticPr fontId="14"/>
  </si>
  <si>
    <t>防除機</t>
    <rPh sb="0" eb="2">
      <t>ボウジョ</t>
    </rPh>
    <rPh sb="2" eb="3">
      <t>キ</t>
    </rPh>
    <phoneticPr fontId="19"/>
  </si>
  <si>
    <t>増設パイプハウス</t>
    <rPh sb="0" eb="2">
      <t>ゾウセツ</t>
    </rPh>
    <phoneticPr fontId="19"/>
  </si>
  <si>
    <t>増設システム</t>
    <rPh sb="0" eb="2">
      <t>ゾウセツ</t>
    </rPh>
    <phoneticPr fontId="19"/>
  </si>
  <si>
    <t>下表にリンク</t>
    <rPh sb="0" eb="2">
      <t>カヒョウ</t>
    </rPh>
    <phoneticPr fontId="19"/>
  </si>
  <si>
    <t>露地●●</t>
    <rPh sb="0" eb="2">
      <t>ロジ</t>
    </rPh>
    <phoneticPr fontId="19"/>
  </si>
  <si>
    <t>面積計（a）</t>
    <rPh sb="0" eb="2">
      <t>メンセキ</t>
    </rPh>
    <rPh sb="2" eb="3">
      <t>ケイ</t>
    </rPh>
    <phoneticPr fontId="6"/>
  </si>
  <si>
    <t>計　画
11年目</t>
    <rPh sb="0" eb="1">
      <t>ケイ</t>
    </rPh>
    <rPh sb="2" eb="3">
      <t>ガ</t>
    </rPh>
    <rPh sb="6" eb="8">
      <t>ネンメ</t>
    </rPh>
    <phoneticPr fontId="2"/>
  </si>
  <si>
    <t>計　画
12年目</t>
    <rPh sb="0" eb="1">
      <t>ケイ</t>
    </rPh>
    <rPh sb="2" eb="3">
      <t>ガ</t>
    </rPh>
    <rPh sb="6" eb="8">
      <t>ネンメ</t>
    </rPh>
    <phoneticPr fontId="2"/>
  </si>
  <si>
    <t>計　画
13年目</t>
    <rPh sb="0" eb="1">
      <t>ケイ</t>
    </rPh>
    <rPh sb="2" eb="3">
      <t>ガ</t>
    </rPh>
    <rPh sb="6" eb="8">
      <t>ネンメ</t>
    </rPh>
    <phoneticPr fontId="2"/>
  </si>
  <si>
    <t>計　画
14年目</t>
    <rPh sb="0" eb="1">
      <t>ケイ</t>
    </rPh>
    <rPh sb="2" eb="3">
      <t>ガ</t>
    </rPh>
    <rPh sb="6" eb="8">
      <t>ネンメ</t>
    </rPh>
    <phoneticPr fontId="2"/>
  </si>
  <si>
    <t>計　画
15年目</t>
    <rPh sb="0" eb="1">
      <t>ケイ</t>
    </rPh>
    <rPh sb="2" eb="3">
      <t>ガ</t>
    </rPh>
    <rPh sb="6" eb="8">
      <t>ネンメ</t>
    </rPh>
    <phoneticPr fontId="2"/>
  </si>
  <si>
    <t>経営開始年を含め最長5年(45歳未満で一定の条件を満たす場合のみ)</t>
    <rPh sb="0" eb="2">
      <t>ケイエイ</t>
    </rPh>
    <rPh sb="2" eb="4">
      <t>カイシ</t>
    </rPh>
    <rPh sb="4" eb="5">
      <t>ネン</t>
    </rPh>
    <rPh sb="6" eb="7">
      <t>フク</t>
    </rPh>
    <rPh sb="8" eb="10">
      <t>サイチョウ</t>
    </rPh>
    <rPh sb="11" eb="12">
      <t>ネン</t>
    </rPh>
    <rPh sb="15" eb="18">
      <t>サイミマン</t>
    </rPh>
    <rPh sb="19" eb="21">
      <t>イッテイ</t>
    </rPh>
    <rPh sb="22" eb="24">
      <t>ジョウケン</t>
    </rPh>
    <rPh sb="25" eb="26">
      <t>ミ</t>
    </rPh>
    <rPh sb="28" eb="30">
      <t>バアイ</t>
    </rPh>
    <phoneticPr fontId="19"/>
  </si>
  <si>
    <t>↑減価償却資産に該当しないが資金を利用するものは「１」としています。</t>
    <rPh sb="1" eb="3">
      <t>ゲンカ</t>
    </rPh>
    <rPh sb="3" eb="5">
      <t>ショウキャク</t>
    </rPh>
    <rPh sb="5" eb="7">
      <t>シサン</t>
    </rPh>
    <rPh sb="8" eb="10">
      <t>ガイトウ</t>
    </rPh>
    <rPh sb="14" eb="16">
      <t>シキン</t>
    </rPh>
    <rPh sb="17" eb="19">
      <t>リヨウ</t>
    </rPh>
    <phoneticPr fontId="19"/>
  </si>
  <si>
    <t>減価償却費計算表</t>
    <rPh sb="0" eb="2">
      <t>ゲンカ</t>
    </rPh>
    <rPh sb="2" eb="4">
      <t>ショウキャク</t>
    </rPh>
    <rPh sb="4" eb="5">
      <t>ヒ</t>
    </rPh>
    <rPh sb="5" eb="7">
      <t>ケイサン</t>
    </rPh>
    <rPh sb="7" eb="8">
      <t>ヒョウ</t>
    </rPh>
    <phoneticPr fontId="2"/>
  </si>
  <si>
    <t>収量kg</t>
    <rPh sb="0" eb="2">
      <t>シュウリョウ</t>
    </rPh>
    <phoneticPr fontId="14"/>
  </si>
  <si>
    <t>売上円</t>
    <rPh sb="0" eb="2">
      <t>ウリアゲ</t>
    </rPh>
    <rPh sb="2" eb="3">
      <t>エン</t>
    </rPh>
    <phoneticPr fontId="14"/>
  </si>
  <si>
    <t>総所得</t>
    <rPh sb="0" eb="3">
      <t>ソウショトク</t>
    </rPh>
    <phoneticPr fontId="35"/>
  </si>
  <si>
    <t>農業所得</t>
    <rPh sb="0" eb="2">
      <t>ノウギョウ</t>
    </rPh>
    <rPh sb="2" eb="4">
      <t>ショトク</t>
    </rPh>
    <phoneticPr fontId="35"/>
  </si>
  <si>
    <t>その他所得</t>
    <rPh sb="2" eb="3">
      <t>タ</t>
    </rPh>
    <rPh sb="3" eb="5">
      <t>ショトク</t>
    </rPh>
    <phoneticPr fontId="35"/>
  </si>
  <si>
    <t>１年目</t>
    <rPh sb="1" eb="3">
      <t>ネンメ</t>
    </rPh>
    <phoneticPr fontId="2"/>
  </si>
  <si>
    <t>品目１</t>
    <rPh sb="0" eb="2">
      <t>ヒンモク</t>
    </rPh>
    <phoneticPr fontId="2"/>
  </si>
  <si>
    <t>品目２</t>
    <rPh sb="0" eb="2">
      <t>ヒンモク</t>
    </rPh>
    <phoneticPr fontId="2"/>
  </si>
  <si>
    <t>品目３</t>
    <rPh sb="0" eb="2">
      <t>ヒンモク</t>
    </rPh>
    <phoneticPr fontId="2"/>
  </si>
  <si>
    <t>〇年目</t>
    <rPh sb="1" eb="3">
      <t>ネンメ</t>
    </rPh>
    <phoneticPr fontId="2"/>
  </si>
  <si>
    <t>上</t>
    <rPh sb="0" eb="1">
      <t>ウエ</t>
    </rPh>
    <phoneticPr fontId="2"/>
  </si>
  <si>
    <t>中</t>
    <rPh sb="0" eb="1">
      <t>ナカ</t>
    </rPh>
    <phoneticPr fontId="2"/>
  </si>
  <si>
    <t>下</t>
    <rPh sb="0" eb="1">
      <t>シタ</t>
    </rPh>
    <phoneticPr fontId="2"/>
  </si>
  <si>
    <t>２月</t>
    <rPh sb="1" eb="2">
      <t>ガツ</t>
    </rPh>
    <phoneticPr fontId="2"/>
  </si>
  <si>
    <t>10月</t>
    <phoneticPr fontId="2"/>
  </si>
  <si>
    <t>11月</t>
    <phoneticPr fontId="2"/>
  </si>
  <si>
    <t>12月</t>
    <phoneticPr fontId="2"/>
  </si>
  <si>
    <t>労働時間(例)</t>
    <rPh sb="0" eb="2">
      <t>ロウドウ</t>
    </rPh>
    <rPh sb="2" eb="4">
      <t>ジカン</t>
    </rPh>
    <rPh sb="5" eb="6">
      <t>レイ</t>
    </rPh>
    <phoneticPr fontId="2"/>
  </si>
  <si>
    <t>-</t>
    <phoneticPr fontId="37"/>
  </si>
  <si>
    <t>合計</t>
    <rPh sb="0" eb="2">
      <t>ゴウケイ</t>
    </rPh>
    <phoneticPr fontId="37"/>
  </si>
  <si>
    <t>施設メロン</t>
    <rPh sb="0" eb="2">
      <t>シセツ</t>
    </rPh>
    <phoneticPr fontId="2"/>
  </si>
  <si>
    <t>施設ホウレンソウ</t>
    <rPh sb="0" eb="2">
      <t>シセツ</t>
    </rPh>
    <phoneticPr fontId="2"/>
  </si>
  <si>
    <t>ナシ</t>
    <phoneticPr fontId="37"/>
  </si>
  <si>
    <t>項　　　目</t>
    <rPh sb="0" eb="1">
      <t>コウ</t>
    </rPh>
    <rPh sb="4" eb="5">
      <t>メ</t>
    </rPh>
    <phoneticPr fontId="2"/>
  </si>
  <si>
    <t>金　　額(円)</t>
    <rPh sb="0" eb="1">
      <t>キン</t>
    </rPh>
    <rPh sb="3" eb="4">
      <t>ガク</t>
    </rPh>
    <rPh sb="5" eb="6">
      <t>エン</t>
    </rPh>
    <phoneticPr fontId="2"/>
  </si>
  <si>
    <t>粗収入</t>
    <rPh sb="0" eb="3">
      <t>ソシュウニュウ</t>
    </rPh>
    <phoneticPr fontId="2"/>
  </si>
  <si>
    <t>主産物売上高</t>
    <rPh sb="0" eb="3">
      <t>シュサンブツ</t>
    </rPh>
    <rPh sb="3" eb="5">
      <t>ウリア</t>
    </rPh>
    <rPh sb="5" eb="6">
      <t>タカ</t>
    </rPh>
    <phoneticPr fontId="2"/>
  </si>
  <si>
    <t>(単収)</t>
    <rPh sb="1" eb="3">
      <t>タンシュウ</t>
    </rPh>
    <phoneticPr fontId="2"/>
  </si>
  <si>
    <t>(販売単価)</t>
    <rPh sb="1" eb="3">
      <t>ハンバイ</t>
    </rPh>
    <rPh sb="3" eb="5">
      <t>タンカ</t>
    </rPh>
    <phoneticPr fontId="2"/>
  </si>
  <si>
    <t>変　動　費</t>
    <rPh sb="0" eb="1">
      <t>ヘン</t>
    </rPh>
    <rPh sb="2" eb="3">
      <t>ドウ</t>
    </rPh>
    <rPh sb="4" eb="5">
      <t>ヒ</t>
    </rPh>
    <phoneticPr fontId="2"/>
  </si>
  <si>
    <t>種苗費</t>
    <rPh sb="0" eb="3">
      <t>シュビョウヒ</t>
    </rPh>
    <phoneticPr fontId="2"/>
  </si>
  <si>
    <t>肥料費</t>
    <rPh sb="0" eb="3">
      <t>ヒリョウヒ</t>
    </rPh>
    <phoneticPr fontId="2"/>
  </si>
  <si>
    <t>農薬費</t>
    <rPh sb="0" eb="2">
      <t>ノウヤク</t>
    </rPh>
    <rPh sb="2" eb="3">
      <t>ヒ</t>
    </rPh>
    <phoneticPr fontId="2"/>
  </si>
  <si>
    <t>動力光熱費</t>
    <rPh sb="0" eb="2">
      <t>ドウリョク</t>
    </rPh>
    <rPh sb="2" eb="5">
      <t>コウネツヒ</t>
    </rPh>
    <phoneticPr fontId="2"/>
  </si>
  <si>
    <t>生産資材費</t>
    <rPh sb="0" eb="2">
      <t>セイサン</t>
    </rPh>
    <rPh sb="2" eb="5">
      <t>シザイヒ</t>
    </rPh>
    <phoneticPr fontId="2"/>
  </si>
  <si>
    <t>作業委託･賃借料</t>
    <rPh sb="0" eb="2">
      <t>サギョウ</t>
    </rPh>
    <rPh sb="2" eb="4">
      <t>イタク</t>
    </rPh>
    <rPh sb="5" eb="8">
      <t>チンシャクリョウ</t>
    </rPh>
    <phoneticPr fontId="2"/>
  </si>
  <si>
    <t>保険共済費</t>
    <rPh sb="0" eb="2">
      <t>ホケン</t>
    </rPh>
    <rPh sb="2" eb="5">
      <t>キョウサイヒ</t>
    </rPh>
    <phoneticPr fontId="2"/>
  </si>
  <si>
    <t>販売手数料</t>
    <rPh sb="0" eb="2">
      <t>ハンバイ</t>
    </rPh>
    <rPh sb="2" eb="5">
      <t>テスウリョウ</t>
    </rPh>
    <phoneticPr fontId="2"/>
  </si>
  <si>
    <t>出荷経費</t>
    <rPh sb="0" eb="2">
      <t>シュッカ</t>
    </rPh>
    <rPh sb="2" eb="4">
      <t>ケイヒ</t>
    </rPh>
    <phoneticPr fontId="2"/>
  </si>
  <si>
    <t>その他</t>
    <rPh sb="2" eb="3">
      <t>タ</t>
    </rPh>
    <phoneticPr fontId="2"/>
  </si>
  <si>
    <t>変 動 費 小 計</t>
    <phoneticPr fontId="2"/>
  </si>
  <si>
    <t>品目１</t>
    <rPh sb="0" eb="2">
      <t>ヒンモク</t>
    </rPh>
    <phoneticPr fontId="35"/>
  </si>
  <si>
    <t>単位面積あたりの収支表</t>
    <rPh sb="0" eb="2">
      <t>タンイ</t>
    </rPh>
    <rPh sb="2" eb="4">
      <t>メンセキ</t>
    </rPh>
    <rPh sb="8" eb="11">
      <t>シュウシヒョウ</t>
    </rPh>
    <phoneticPr fontId="37"/>
  </si>
  <si>
    <t>粗収入-変動費</t>
    <rPh sb="0" eb="3">
      <t>ソシュウニュウ</t>
    </rPh>
    <rPh sb="4" eb="6">
      <t>ヘンドウ</t>
    </rPh>
    <rPh sb="6" eb="7">
      <t>ヒ</t>
    </rPh>
    <phoneticPr fontId="37"/>
  </si>
  <si>
    <t>品目２</t>
    <rPh sb="0" eb="2">
      <t>ヒンモク</t>
    </rPh>
    <phoneticPr fontId="35"/>
  </si>
  <si>
    <t>品目３</t>
    <rPh sb="0" eb="2">
      <t>ヒンモク</t>
    </rPh>
    <phoneticPr fontId="35"/>
  </si>
  <si>
    <t>合計</t>
    <rPh sb="0" eb="2">
      <t>ゴウケイ</t>
    </rPh>
    <phoneticPr fontId="35"/>
  </si>
  <si>
    <t>定植</t>
    <rPh sb="0" eb="2">
      <t>テイショク</t>
    </rPh>
    <phoneticPr fontId="2"/>
  </si>
  <si>
    <t>→</t>
    <phoneticPr fontId="2"/>
  </si>
  <si>
    <t>収穫</t>
    <rPh sb="0" eb="2">
      <t>シュウカク</t>
    </rPh>
    <phoneticPr fontId="2"/>
  </si>
  <si>
    <t>剪定</t>
    <rPh sb="0" eb="2">
      <t>センテイ</t>
    </rPh>
    <phoneticPr fontId="2"/>
  </si>
  <si>
    <t>管理</t>
    <rPh sb="0" eb="2">
      <t>カンリ</t>
    </rPh>
    <phoneticPr fontId="2"/>
  </si>
  <si>
    <t>播種</t>
    <rPh sb="0" eb="2">
      <t>ハシュ</t>
    </rPh>
    <phoneticPr fontId="2"/>
  </si>
  <si>
    <t>R4</t>
  </si>
  <si>
    <t>R5</t>
  </si>
  <si>
    <t>R6</t>
  </si>
  <si>
    <t>R7</t>
  </si>
  <si>
    <t>R8</t>
  </si>
  <si>
    <t>R9</t>
  </si>
  <si>
    <t>R10</t>
  </si>
  <si>
    <t>R11</t>
  </si>
  <si>
    <t>R12</t>
  </si>
  <si>
    <t>R13</t>
  </si>
  <si>
    <t>R14</t>
  </si>
  <si>
    <t>R15</t>
  </si>
  <si>
    <t>R3</t>
    <phoneticPr fontId="2"/>
  </si>
  <si>
    <t>R16</t>
  </si>
  <si>
    <t>R17</t>
  </si>
  <si>
    <t>R3年借入分（12年償還うち据置2年）として仮計算</t>
    <rPh sb="2" eb="3">
      <t>ネン</t>
    </rPh>
    <rPh sb="3" eb="5">
      <t>カリイ</t>
    </rPh>
    <rPh sb="5" eb="6">
      <t>ブン</t>
    </rPh>
    <rPh sb="9" eb="10">
      <t>ネン</t>
    </rPh>
    <rPh sb="10" eb="12">
      <t>ショウカン</t>
    </rPh>
    <rPh sb="14" eb="16">
      <t>スエオ</t>
    </rPh>
    <rPh sb="17" eb="18">
      <t>ネン</t>
    </rPh>
    <rPh sb="22" eb="23">
      <t>カリ</t>
    </rPh>
    <rPh sb="23" eb="25">
      <t>ケイサン</t>
    </rPh>
    <phoneticPr fontId="19"/>
  </si>
  <si>
    <t>R5年借入分（12年償還うち据置2年）として仮計算</t>
    <rPh sb="2" eb="3">
      <t>ネン</t>
    </rPh>
    <rPh sb="3" eb="5">
      <t>カリイ</t>
    </rPh>
    <rPh sb="5" eb="6">
      <t>ブン</t>
    </rPh>
    <rPh sb="22" eb="23">
      <t>カリ</t>
    </rPh>
    <rPh sb="23" eb="25">
      <t>ケイサン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</si>
</sst>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color indexed="8"/>
      <name val="ＭＳ Ｐ明朝"/>
      <family val="1"/>
      <charset val="128"/>
    </font>
    <font>
      <sz val="14"/>
      <color indexed="8"/>
      <name val="ＭＳ Ｐ明朝"/>
      <family val="1"/>
      <charset val="128"/>
    </font>
    <font>
      <sz val="6"/>
      <name val="ＭＳ Ｐゴシック"/>
      <family val="3"/>
      <charset val="128"/>
    </font>
    <font>
      <sz val="14"/>
      <color indexed="8"/>
      <name val="ＭＳ Ｐゴシック"/>
      <family val="3"/>
      <charset val="128"/>
    </font>
    <font>
      <sz val="9"/>
      <color indexed="8"/>
      <name val="ＭＳ Ｐ明朝"/>
      <family val="1"/>
      <charset val="128"/>
    </font>
    <font>
      <sz val="10"/>
      <color indexed="8"/>
      <name val="ＭＳ Ｐ明朝"/>
      <family val="1"/>
      <charset val="128"/>
    </font>
    <font>
      <sz val="12"/>
      <color indexed="8"/>
      <name val="ＭＳ Ｐ明朝"/>
      <family val="1"/>
      <charset val="128"/>
    </font>
    <font>
      <sz val="16"/>
      <color indexed="8"/>
      <name val="ＭＳ Ｐ明朝"/>
      <family val="1"/>
      <charset val="128"/>
    </font>
    <font>
      <sz val="12"/>
      <name val="ＭＳ Ｐ明朝"/>
      <family val="1"/>
      <charset val="128"/>
    </font>
    <font>
      <sz val="12"/>
      <name val="ＭＳ 明朝"/>
      <family val="1"/>
      <charset val="128"/>
    </font>
    <font>
      <sz val="6"/>
      <name val="ＭＳ Ｐゴシック"/>
      <family val="3"/>
      <charset val="128"/>
    </font>
    <font>
      <sz val="11"/>
      <name val="ＭＳ 明朝"/>
      <family val="1"/>
      <charset val="128"/>
    </font>
    <font>
      <sz val="12"/>
      <name val="MS UI Gothic"/>
      <family val="3"/>
      <charset val="128"/>
    </font>
    <font>
      <sz val="12"/>
      <name val="ＭＳ Ｐゴシック"/>
      <family val="3"/>
      <charset val="128"/>
    </font>
    <font>
      <sz val="6"/>
      <name val="MS UI Gothic"/>
      <family val="3"/>
      <charset val="128"/>
    </font>
    <font>
      <sz val="6"/>
      <name val="ＭＳ Ｐゴシック"/>
      <family val="3"/>
      <charset val="128"/>
    </font>
    <font>
      <sz val="11"/>
      <name val="ＭＳ Ｐ明朝"/>
      <family val="1"/>
      <charset val="128"/>
    </font>
    <font>
      <sz val="12"/>
      <color rgb="FFFF0000"/>
      <name val="ＭＳ Ｐ明朝"/>
      <family val="1"/>
      <charset val="128"/>
    </font>
    <font>
      <sz val="11"/>
      <color rgb="FFFF0000"/>
      <name val="ＭＳ Ｐ明朝"/>
      <family val="1"/>
      <charset val="128"/>
    </font>
    <font>
      <b/>
      <sz val="11"/>
      <color rgb="FFFF0000"/>
      <name val="ＭＳ Ｐ明朝"/>
      <family val="1"/>
      <charset val="128"/>
    </font>
    <font>
      <u/>
      <sz val="12"/>
      <color rgb="FFFF0000"/>
      <name val="ＭＳ Ｐ明朝"/>
      <family val="1"/>
      <charset val="128"/>
    </font>
    <font>
      <sz val="16"/>
      <color theme="1"/>
      <name val="ＭＳ Ｐゴシック"/>
      <family val="3"/>
      <charset val="128"/>
      <scheme val="minor"/>
    </font>
    <font>
      <sz val="12"/>
      <color theme="1"/>
      <name val="ＭＳ Ｐゴシック"/>
      <family val="3"/>
      <charset val="128"/>
      <scheme val="minor"/>
    </font>
    <font>
      <sz val="6"/>
      <color indexed="8"/>
      <name val="ＭＳ Ｐ明朝"/>
      <family val="1"/>
      <charset val="128"/>
    </font>
    <font>
      <sz val="12"/>
      <name val="ＭＳ Ｐゴシック"/>
      <family val="3"/>
      <charset val="128"/>
      <scheme val="minor"/>
    </font>
    <font>
      <sz val="11"/>
      <name val="ＭＳ Ｐゴシック"/>
      <family val="3"/>
      <charset val="128"/>
      <scheme val="minor"/>
    </font>
    <font>
      <sz val="10"/>
      <name val="ＭＳ Ｐ明朝"/>
      <family val="1"/>
      <charset val="128"/>
    </font>
    <font>
      <b/>
      <sz val="12"/>
      <name val="MS UI Gothic"/>
      <family val="3"/>
      <charset val="128"/>
    </font>
    <font>
      <b/>
      <sz val="11"/>
      <color theme="1"/>
      <name val="ＭＳ Ｐゴシック"/>
      <family val="3"/>
      <charset val="128"/>
      <scheme val="minor"/>
    </font>
    <font>
      <sz val="11"/>
      <color theme="0"/>
      <name val="ＭＳ Ｐ明朝"/>
      <family val="1"/>
      <charset val="128"/>
    </font>
    <font>
      <sz val="11"/>
      <color theme="1"/>
      <name val="ＭＳ Ｐゴシック"/>
      <family val="3"/>
      <charset val="128"/>
      <scheme val="minor"/>
    </font>
    <font>
      <sz val="6"/>
      <name val="ＭＳ Ｐゴシック"/>
      <family val="2"/>
      <charset val="128"/>
      <scheme val="minor"/>
    </font>
    <font>
      <sz val="11"/>
      <name val="ＭＳ Ｐゴシック"/>
      <family val="2"/>
      <charset val="128"/>
      <scheme val="minor"/>
    </font>
    <font>
      <sz val="6"/>
      <name val="ＭＳ Ｐゴシック"/>
      <family val="3"/>
      <charset val="128"/>
      <scheme val="minor"/>
    </font>
    <font>
      <sz val="9"/>
      <color indexed="8"/>
      <name val="ＭＳ Ｐゴシック"/>
      <family val="3"/>
      <charset val="128"/>
      <scheme val="minor"/>
    </font>
    <font>
      <b/>
      <sz val="11"/>
      <name val="ＭＳ Ｐ明朝"/>
      <family val="1"/>
      <charset val="128"/>
    </font>
    <font>
      <sz val="14"/>
      <name val="ＭＳ Ｐゴシック"/>
      <family val="3"/>
      <charset val="128"/>
    </font>
    <font>
      <b/>
      <sz val="12"/>
      <color indexed="8"/>
      <name val="ＭＳ Ｐ明朝"/>
      <family val="1"/>
      <charset val="128"/>
    </font>
    <font>
      <b/>
      <sz val="10"/>
      <color indexed="8"/>
      <name val="ＭＳ Ｐ明朝"/>
      <family val="1"/>
      <charset val="128"/>
    </font>
    <font>
      <b/>
      <sz val="12"/>
      <name val="ＭＳ Ｐ明朝"/>
      <family val="1"/>
      <charset val="128"/>
    </font>
    <font>
      <b/>
      <sz val="11"/>
      <color indexed="8"/>
      <name val="ＭＳ Ｐ明朝"/>
      <family val="1"/>
      <charset val="128"/>
    </font>
    <font>
      <b/>
      <sz val="11"/>
      <name val="ＭＳ Ｐゴシック"/>
      <family val="3"/>
      <charset val="128"/>
      <scheme val="minor"/>
    </font>
    <font>
      <b/>
      <sz val="14"/>
      <name val="ＭＳ Ｐ明朝"/>
      <family val="1"/>
      <charset val="128"/>
    </font>
    <font>
      <b/>
      <sz val="10"/>
      <name val="ＭＳ Ｐ明朝"/>
      <family val="1"/>
      <charset val="128"/>
    </font>
    <font>
      <b/>
      <sz val="9"/>
      <name val="ＭＳ Ｐゴシック"/>
      <family val="3"/>
      <charset val="128"/>
      <scheme val="minor"/>
    </font>
    <font>
      <b/>
      <sz val="9"/>
      <color indexed="8"/>
      <name val="ＭＳ Ｐゴシック"/>
      <family val="3"/>
      <charset val="128"/>
      <scheme val="minor"/>
    </font>
  </fonts>
  <fills count="11">
    <fill>
      <patternFill patternType="none"/>
    </fill>
    <fill>
      <patternFill patternType="gray125"/>
    </fill>
    <fill>
      <patternFill patternType="solid">
        <fgColor indexed="26"/>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FFCCFF"/>
        <bgColor indexed="64"/>
      </patternFill>
    </fill>
    <fill>
      <patternFill patternType="solid">
        <fgColor theme="1" tint="0.34998626667073579"/>
        <bgColor indexed="64"/>
      </patternFill>
    </fill>
  </fills>
  <borders count="11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diagonalDown="1">
      <left/>
      <right style="thin">
        <color indexed="64"/>
      </right>
      <top style="medium">
        <color indexed="64"/>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double">
        <color indexed="64"/>
      </bottom>
      <diagonal/>
    </border>
    <border>
      <left style="thin">
        <color indexed="64"/>
      </left>
      <right/>
      <top style="medium">
        <color indexed="64"/>
      </top>
      <bottom style="thin">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medium">
        <color indexed="64"/>
      </top>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right/>
      <top style="thin">
        <color indexed="64"/>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uble">
        <color indexed="64"/>
      </top>
      <bottom/>
      <diagonal/>
    </border>
    <border>
      <left/>
      <right/>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bottom style="thin">
        <color indexed="64"/>
      </bottom>
      <diagonal/>
    </border>
    <border>
      <left/>
      <right style="double">
        <color indexed="64"/>
      </right>
      <top/>
      <bottom style="double">
        <color indexed="64"/>
      </bottom>
      <diagonal/>
    </border>
    <border>
      <left/>
      <right style="double">
        <color indexed="64"/>
      </right>
      <top style="double">
        <color indexed="64"/>
      </top>
      <bottom style="medium">
        <color indexed="64"/>
      </bottom>
      <diagonal/>
    </border>
    <border>
      <left style="medium">
        <color indexed="64"/>
      </left>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style="double">
        <color indexed="64"/>
      </bottom>
      <diagonal/>
    </border>
    <border>
      <left style="double">
        <color indexed="64"/>
      </left>
      <right style="medium">
        <color indexed="64"/>
      </right>
      <top/>
      <bottom style="medium">
        <color indexed="64"/>
      </bottom>
      <diagonal/>
    </border>
  </borders>
  <cellStyleXfs count="4">
    <xf numFmtId="0" fontId="0" fillId="0" borderId="0"/>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34" fillId="0" borderId="0"/>
  </cellStyleXfs>
  <cellXfs count="390">
    <xf numFmtId="0" fontId="0" fillId="0" borderId="0" xfId="0"/>
    <xf numFmtId="0" fontId="4" fillId="0" borderId="0" xfId="0" applyFont="1"/>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0" xfId="0" applyFont="1" applyFill="1" applyAlignment="1">
      <alignment horizontal="left"/>
    </xf>
    <xf numFmtId="0" fontId="4" fillId="0" borderId="0" xfId="0" applyFont="1" applyFill="1"/>
    <xf numFmtId="0" fontId="5" fillId="0" borderId="0" xfId="0" applyFont="1" applyFill="1" applyAlignment="1">
      <alignment horizontal="center" vertical="center"/>
    </xf>
    <xf numFmtId="0" fontId="7" fillId="0" borderId="0" xfId="0" applyFont="1" applyFill="1" applyAlignment="1">
      <alignment horizontal="center" vertic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176" fontId="10" fillId="0" borderId="3" xfId="0" applyNumberFormat="1" applyFont="1" applyFill="1" applyBorder="1" applyAlignment="1">
      <alignment horizontal="right" vertical="center"/>
    </xf>
    <xf numFmtId="176" fontId="10" fillId="0" borderId="10" xfId="0" applyNumberFormat="1" applyFont="1" applyFill="1" applyBorder="1" applyAlignment="1">
      <alignment horizontal="right" vertical="center"/>
    </xf>
    <xf numFmtId="176" fontId="10" fillId="0" borderId="13" xfId="0" applyNumberFormat="1" applyFont="1" applyFill="1" applyBorder="1" applyAlignment="1">
      <alignment horizontal="right" vertical="center"/>
    </xf>
    <xf numFmtId="176" fontId="10" fillId="0" borderId="3" xfId="0" applyNumberFormat="1" applyFont="1" applyFill="1" applyBorder="1" applyAlignment="1">
      <alignment horizontal="right" vertical="center" wrapText="1"/>
    </xf>
    <xf numFmtId="176" fontId="10" fillId="0" borderId="9" xfId="0" applyNumberFormat="1" applyFont="1" applyFill="1" applyBorder="1" applyAlignment="1">
      <alignment horizontal="right" vertical="center" wrapText="1"/>
    </xf>
    <xf numFmtId="176" fontId="10" fillId="0" borderId="14" xfId="0" applyNumberFormat="1" applyFont="1" applyFill="1" applyBorder="1" applyAlignment="1">
      <alignment horizontal="right" vertical="center" wrapText="1"/>
    </xf>
    <xf numFmtId="0" fontId="9" fillId="0" borderId="4" xfId="0" applyFont="1" applyFill="1" applyBorder="1" applyAlignment="1">
      <alignment horizontal="right" vertical="center"/>
    </xf>
    <xf numFmtId="0" fontId="8" fillId="0" borderId="4" xfId="0" applyFont="1" applyFill="1" applyBorder="1" applyAlignment="1">
      <alignment horizontal="right" vertical="center" wrapText="1"/>
    </xf>
    <xf numFmtId="0" fontId="7" fillId="0" borderId="0" xfId="0" applyFont="1" applyFill="1" applyAlignment="1">
      <alignment horizontal="right" vertical="center"/>
    </xf>
    <xf numFmtId="176" fontId="10" fillId="0" borderId="16" xfId="0" applyNumberFormat="1" applyFont="1" applyFill="1" applyBorder="1" applyAlignment="1">
      <alignment horizontal="right" vertical="center"/>
    </xf>
    <xf numFmtId="176" fontId="10" fillId="0" borderId="17" xfId="0" applyNumberFormat="1" applyFont="1" applyFill="1" applyBorder="1" applyAlignment="1">
      <alignment horizontal="right" vertical="center" wrapText="1"/>
    </xf>
    <xf numFmtId="0" fontId="10" fillId="0" borderId="19" xfId="0" applyFont="1" applyFill="1" applyBorder="1" applyAlignment="1">
      <alignment horizontal="center" vertical="center"/>
    </xf>
    <xf numFmtId="176" fontId="21" fillId="0" borderId="10" xfId="0" applyNumberFormat="1" applyFont="1" applyFill="1" applyBorder="1" applyAlignment="1">
      <alignment horizontal="right" vertical="center" wrapText="1"/>
    </xf>
    <xf numFmtId="176" fontId="21" fillId="0" borderId="21" xfId="0" applyNumberFormat="1" applyFont="1" applyFill="1" applyBorder="1" applyAlignment="1">
      <alignment horizontal="right" vertical="center" wrapText="1"/>
    </xf>
    <xf numFmtId="176" fontId="21" fillId="0" borderId="14" xfId="0" applyNumberFormat="1" applyFont="1" applyFill="1" applyBorder="1" applyAlignment="1">
      <alignment horizontal="right" vertical="center" wrapText="1"/>
    </xf>
    <xf numFmtId="0" fontId="0" fillId="2" borderId="0" xfId="0" applyFill="1" applyBorder="1" applyAlignment="1">
      <alignment vertical="center"/>
    </xf>
    <xf numFmtId="0" fontId="0" fillId="2" borderId="0" xfId="0" applyFill="1" applyBorder="1" applyAlignment="1">
      <alignment horizontal="center" vertical="center"/>
    </xf>
    <xf numFmtId="176" fontId="10" fillId="0" borderId="10" xfId="0" applyNumberFormat="1" applyFont="1" applyFill="1" applyBorder="1" applyAlignment="1">
      <alignment horizontal="right" vertical="center" wrapText="1"/>
    </xf>
    <xf numFmtId="176" fontId="21" fillId="0" borderId="3" xfId="0" applyNumberFormat="1" applyFont="1" applyFill="1" applyBorder="1" applyAlignment="1">
      <alignment horizontal="right" vertical="center" wrapText="1"/>
    </xf>
    <xf numFmtId="38" fontId="4" fillId="0" borderId="26" xfId="1" applyFont="1" applyFill="1" applyBorder="1" applyAlignment="1">
      <alignment vertical="center"/>
    </xf>
    <xf numFmtId="38" fontId="4" fillId="0" borderId="27" xfId="1" applyFont="1" applyFill="1" applyBorder="1" applyAlignment="1">
      <alignment vertical="center"/>
    </xf>
    <xf numFmtId="38" fontId="4" fillId="0" borderId="0" xfId="1" applyFont="1" applyFill="1" applyBorder="1" applyAlignment="1">
      <alignment vertical="center"/>
    </xf>
    <xf numFmtId="176" fontId="12" fillId="0" borderId="9" xfId="0" applyNumberFormat="1" applyFont="1" applyFill="1" applyBorder="1" applyAlignment="1">
      <alignment horizontal="right" vertical="center" wrapText="1"/>
    </xf>
    <xf numFmtId="176" fontId="12" fillId="0" borderId="21" xfId="0" applyNumberFormat="1" applyFont="1" applyFill="1" applyBorder="1" applyAlignment="1">
      <alignment horizontal="right" vertical="center" wrapText="1"/>
    </xf>
    <xf numFmtId="0" fontId="22" fillId="0" borderId="0" xfId="0" applyFont="1"/>
    <xf numFmtId="0" fontId="23" fillId="0" borderId="0" xfId="0" applyFont="1"/>
    <xf numFmtId="176" fontId="24" fillId="0" borderId="3" xfId="0" applyNumberFormat="1" applyFont="1" applyFill="1" applyBorder="1" applyAlignment="1">
      <alignment horizontal="right" vertical="center" wrapText="1"/>
    </xf>
    <xf numFmtId="176" fontId="24" fillId="0" borderId="17" xfId="0" applyNumberFormat="1" applyFont="1" applyFill="1" applyBorder="1" applyAlignment="1">
      <alignment horizontal="right" vertical="center" wrapText="1"/>
    </xf>
    <xf numFmtId="176" fontId="24" fillId="0" borderId="32" xfId="0" applyNumberFormat="1" applyFont="1" applyFill="1" applyBorder="1" applyAlignment="1">
      <alignment horizontal="right" vertical="center" wrapText="1"/>
    </xf>
    <xf numFmtId="176" fontId="12" fillId="7" borderId="3" xfId="0" applyNumberFormat="1" applyFont="1" applyFill="1" applyBorder="1" applyAlignment="1">
      <alignment horizontal="right" vertical="center" wrapText="1"/>
    </xf>
    <xf numFmtId="176" fontId="12" fillId="7" borderId="9" xfId="0" applyNumberFormat="1" applyFont="1" applyFill="1" applyBorder="1" applyAlignment="1">
      <alignment horizontal="right" vertical="center" wrapText="1"/>
    </xf>
    <xf numFmtId="0" fontId="27" fillId="0" borderId="19" xfId="0" applyFont="1" applyFill="1" applyBorder="1" applyAlignment="1">
      <alignment horizontal="center" vertical="center"/>
    </xf>
    <xf numFmtId="0" fontId="7" fillId="0" borderId="0" xfId="0" applyFont="1" applyFill="1" applyAlignment="1">
      <alignment horizontal="center" vertical="center"/>
    </xf>
    <xf numFmtId="38" fontId="20" fillId="0" borderId="8" xfId="1" applyFont="1" applyFill="1" applyBorder="1" applyAlignment="1">
      <alignment shrinkToFit="1"/>
    </xf>
    <xf numFmtId="0" fontId="30" fillId="0" borderId="13" xfId="0" applyFont="1" applyFill="1" applyBorder="1" applyAlignment="1">
      <alignment horizontal="center" shrinkToFit="1"/>
    </xf>
    <xf numFmtId="38" fontId="20" fillId="0" borderId="13" xfId="1" applyFont="1" applyFill="1" applyBorder="1" applyAlignment="1">
      <alignment horizontal="right" shrinkToFit="1"/>
    </xf>
    <xf numFmtId="38" fontId="20" fillId="0" borderId="3" xfId="1" applyFont="1" applyFill="1" applyBorder="1" applyAlignment="1">
      <alignment shrinkToFit="1"/>
    </xf>
    <xf numFmtId="0" fontId="30" fillId="0" borderId="34" xfId="0" applyFont="1" applyFill="1" applyBorder="1" applyAlignment="1">
      <alignment horizontal="center" shrinkToFit="1"/>
    </xf>
    <xf numFmtId="38" fontId="20" fillId="0" borderId="34" xfId="1" applyFont="1" applyFill="1" applyBorder="1" applyAlignment="1">
      <alignment horizontal="right" shrinkToFit="1"/>
    </xf>
    <xf numFmtId="38" fontId="20" fillId="0" borderId="33" xfId="1" applyFont="1" applyFill="1" applyBorder="1" applyAlignment="1">
      <alignment shrinkToFit="1"/>
    </xf>
    <xf numFmtId="176" fontId="12" fillId="7" borderId="13" xfId="0" applyNumberFormat="1" applyFont="1" applyFill="1" applyBorder="1" applyAlignment="1">
      <alignment horizontal="right" vertical="center" wrapText="1"/>
    </xf>
    <xf numFmtId="176" fontId="10" fillId="0" borderId="13" xfId="0" applyNumberFormat="1" applyFont="1" applyFill="1" applyBorder="1" applyAlignment="1">
      <alignment horizontal="right" vertical="center" wrapText="1"/>
    </xf>
    <xf numFmtId="176" fontId="24" fillId="0" borderId="16" xfId="0" applyNumberFormat="1" applyFont="1" applyFill="1" applyBorder="1" applyAlignment="1">
      <alignment horizontal="right" vertical="center" wrapText="1"/>
    </xf>
    <xf numFmtId="0" fontId="10" fillId="0" borderId="0" xfId="0" applyFont="1" applyFill="1" applyBorder="1" applyAlignment="1">
      <alignment horizontal="center" vertical="center" wrapText="1"/>
    </xf>
    <xf numFmtId="176" fontId="10" fillId="0" borderId="0" xfId="0" applyNumberFormat="1" applyFont="1" applyFill="1" applyBorder="1" applyAlignment="1">
      <alignment horizontal="right" vertical="center" wrapText="1"/>
    </xf>
    <xf numFmtId="176" fontId="21" fillId="0" borderId="0" xfId="0" applyNumberFormat="1" applyFont="1" applyFill="1" applyBorder="1" applyAlignment="1">
      <alignment horizontal="right" vertical="center" wrapText="1"/>
    </xf>
    <xf numFmtId="176" fontId="10" fillId="0" borderId="0" xfId="0" applyNumberFormat="1" applyFont="1" applyFill="1" applyBorder="1" applyAlignment="1">
      <alignment horizontal="right" vertical="center"/>
    </xf>
    <xf numFmtId="0" fontId="8" fillId="0" borderId="0" xfId="0" applyFont="1" applyFill="1" applyBorder="1" applyAlignment="1">
      <alignment horizontal="right" vertical="center" wrapText="1"/>
    </xf>
    <xf numFmtId="38" fontId="4" fillId="0" borderId="40" xfId="1" applyFont="1" applyFill="1" applyBorder="1" applyAlignment="1">
      <alignment vertical="center"/>
    </xf>
    <xf numFmtId="0" fontId="0" fillId="2" borderId="43" xfId="0" applyFill="1" applyBorder="1" applyAlignment="1">
      <alignment vertical="center"/>
    </xf>
    <xf numFmtId="0" fontId="0" fillId="2" borderId="4" xfId="0" applyFill="1" applyBorder="1" applyAlignment="1">
      <alignment horizontal="center" vertical="center"/>
    </xf>
    <xf numFmtId="0" fontId="4" fillId="0" borderId="0" xfId="0" applyFont="1" applyFill="1" applyBorder="1" applyAlignment="1"/>
    <xf numFmtId="176" fontId="21" fillId="0" borderId="13" xfId="0" applyNumberFormat="1" applyFont="1" applyFill="1" applyBorder="1" applyAlignment="1">
      <alignment horizontal="right" vertical="center" wrapText="1"/>
    </xf>
    <xf numFmtId="38" fontId="20" fillId="0" borderId="22" xfId="1" applyFont="1" applyFill="1" applyBorder="1" applyAlignment="1">
      <alignment shrinkToFit="1"/>
    </xf>
    <xf numFmtId="38" fontId="20" fillId="0" borderId="1" xfId="1" applyFont="1" applyFill="1" applyBorder="1" applyAlignment="1">
      <alignment shrinkToFit="1"/>
    </xf>
    <xf numFmtId="38" fontId="20" fillId="0" borderId="4" xfId="1" applyFont="1" applyFill="1" applyBorder="1" applyAlignment="1">
      <alignment shrinkToFit="1"/>
    </xf>
    <xf numFmtId="0" fontId="16" fillId="8" borderId="71" xfId="0" applyFont="1" applyFill="1" applyBorder="1" applyAlignment="1">
      <alignment horizontal="left" vertical="center"/>
    </xf>
    <xf numFmtId="0" fontId="0" fillId="8" borderId="72" xfId="0" applyFill="1" applyBorder="1" applyAlignment="1">
      <alignment horizontal="left" vertical="center"/>
    </xf>
    <xf numFmtId="38" fontId="20" fillId="9" borderId="3" xfId="1" applyFont="1" applyFill="1" applyBorder="1" applyAlignment="1">
      <alignment vertical="center" shrinkToFit="1"/>
    </xf>
    <xf numFmtId="38" fontId="20" fillId="9" borderId="9" xfId="1" applyFont="1" applyFill="1" applyBorder="1" applyAlignment="1">
      <alignment vertical="center" shrinkToFit="1"/>
    </xf>
    <xf numFmtId="38" fontId="20" fillId="9" borderId="13" xfId="1" applyFont="1" applyFill="1" applyBorder="1" applyAlignment="1">
      <alignment vertical="center" shrinkToFit="1"/>
    </xf>
    <xf numFmtId="38" fontId="4" fillId="0" borderId="0" xfId="0" applyNumberFormat="1" applyFont="1"/>
    <xf numFmtId="38" fontId="20" fillId="0" borderId="14" xfId="1" applyFont="1" applyFill="1" applyBorder="1" applyAlignment="1">
      <alignment shrinkToFit="1"/>
    </xf>
    <xf numFmtId="38" fontId="20" fillId="0" borderId="0" xfId="1" applyFont="1" applyFill="1" applyBorder="1" applyAlignment="1">
      <alignment shrinkToFit="1"/>
    </xf>
    <xf numFmtId="0" fontId="16" fillId="8" borderId="82" xfId="0" applyFont="1" applyFill="1" applyBorder="1" applyAlignment="1">
      <alignment horizontal="left" vertical="center"/>
    </xf>
    <xf numFmtId="0" fontId="15" fillId="2" borderId="47" xfId="0" applyFont="1" applyFill="1" applyBorder="1" applyAlignment="1">
      <alignment vertical="center"/>
    </xf>
    <xf numFmtId="0" fontId="15" fillId="2" borderId="80" xfId="0" applyFont="1" applyFill="1" applyBorder="1" applyAlignment="1">
      <alignment vertical="center"/>
    </xf>
    <xf numFmtId="38" fontId="4" fillId="0" borderId="80" xfId="1" applyFont="1" applyFill="1" applyBorder="1" applyAlignment="1">
      <alignment vertical="center"/>
    </xf>
    <xf numFmtId="38" fontId="4" fillId="0" borderId="84" xfId="1" applyFont="1" applyFill="1" applyBorder="1" applyAlignment="1">
      <alignment vertical="center"/>
    </xf>
    <xf numFmtId="0" fontId="10" fillId="0" borderId="85" xfId="0" applyFont="1" applyFill="1" applyBorder="1" applyAlignment="1">
      <alignment horizontal="center" vertical="center" wrapText="1"/>
    </xf>
    <xf numFmtId="38" fontId="20" fillId="0" borderId="3" xfId="1" applyFont="1" applyFill="1" applyBorder="1" applyAlignment="1">
      <alignment horizontal="right" shrinkToFit="1"/>
    </xf>
    <xf numFmtId="38" fontId="20" fillId="0" borderId="33" xfId="1" applyFont="1" applyFill="1" applyBorder="1" applyAlignment="1">
      <alignment horizontal="right" shrinkToFit="1"/>
    </xf>
    <xf numFmtId="0" fontId="4" fillId="0" borderId="48" xfId="0" applyFont="1" applyFill="1" applyBorder="1"/>
    <xf numFmtId="38" fontId="4" fillId="0" borderId="48" xfId="1" applyFont="1" applyFill="1" applyBorder="1" applyAlignment="1">
      <alignment shrinkToFit="1"/>
    </xf>
    <xf numFmtId="0" fontId="23" fillId="0" borderId="48" xfId="0" applyFont="1" applyBorder="1"/>
    <xf numFmtId="38" fontId="4" fillId="0" borderId="48" xfId="1" applyFont="1" applyBorder="1" applyAlignment="1">
      <alignment shrinkToFit="1"/>
    </xf>
    <xf numFmtId="0" fontId="4" fillId="0" borderId="0" xfId="0" applyFont="1" applyFill="1" applyAlignment="1">
      <alignment horizontal="left"/>
    </xf>
    <xf numFmtId="0" fontId="7" fillId="0" borderId="0" xfId="0" applyFont="1" applyFill="1" applyAlignment="1">
      <alignment horizontal="center" vertical="center"/>
    </xf>
    <xf numFmtId="0" fontId="8" fillId="0" borderId="4"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3" xfId="0" applyFont="1" applyFill="1" applyBorder="1" applyAlignment="1">
      <alignment horizontal="center" vertical="center"/>
    </xf>
    <xf numFmtId="0" fontId="10" fillId="0" borderId="95" xfId="0" applyFont="1" applyFill="1" applyBorder="1" applyAlignment="1">
      <alignment horizontal="center" vertical="center" wrapText="1"/>
    </xf>
    <xf numFmtId="0" fontId="10" fillId="0" borderId="7" xfId="0" applyFont="1" applyFill="1" applyBorder="1" applyAlignment="1">
      <alignment horizontal="center" vertical="center"/>
    </xf>
    <xf numFmtId="0" fontId="0" fillId="0" borderId="13" xfId="0" applyBorder="1" applyAlignment="1">
      <alignment horizontal="center" vertical="center"/>
    </xf>
    <xf numFmtId="0" fontId="34" fillId="0" borderId="0" xfId="0" applyFont="1" applyAlignment="1">
      <alignment vertical="center"/>
    </xf>
    <xf numFmtId="0" fontId="34" fillId="0" borderId="28" xfId="0" applyFont="1" applyBorder="1" applyAlignment="1">
      <alignment horizontal="center" vertical="center"/>
    </xf>
    <xf numFmtId="0" fontId="34" fillId="0" borderId="0" xfId="0" applyFont="1" applyBorder="1" applyAlignment="1">
      <alignment vertical="center"/>
    </xf>
    <xf numFmtId="0" fontId="38" fillId="0" borderId="97" xfId="0" quotePrefix="1" applyFont="1" applyFill="1" applyBorder="1" applyAlignment="1" applyProtection="1">
      <alignment horizontal="left"/>
    </xf>
    <xf numFmtId="0" fontId="38" fillId="0" borderId="98" xfId="0" applyFont="1" applyFill="1" applyBorder="1" applyAlignment="1" applyProtection="1">
      <alignment horizontal="left" shrinkToFit="1"/>
    </xf>
    <xf numFmtId="0" fontId="38" fillId="0" borderId="99" xfId="0" quotePrefix="1" applyFont="1" applyFill="1" applyBorder="1" applyAlignment="1" applyProtection="1">
      <alignment horizontal="left" vertical="center"/>
    </xf>
    <xf numFmtId="0" fontId="38" fillId="0" borderId="100" xfId="0" quotePrefix="1" applyFont="1" applyFill="1" applyBorder="1" applyAlignment="1" applyProtection="1">
      <alignment horizontal="left" vertical="center"/>
    </xf>
    <xf numFmtId="0" fontId="38" fillId="0" borderId="101" xfId="0" applyFont="1" applyFill="1" applyBorder="1" applyAlignment="1" applyProtection="1">
      <alignment vertical="center"/>
    </xf>
    <xf numFmtId="0" fontId="38" fillId="0" borderId="100" xfId="0" applyFont="1" applyFill="1" applyBorder="1" applyAlignment="1" applyProtection="1">
      <alignment vertical="center"/>
    </xf>
    <xf numFmtId="0" fontId="38" fillId="0" borderId="100" xfId="0" applyFont="1" applyFill="1" applyBorder="1" applyAlignment="1" applyProtection="1">
      <alignment horizontal="left" vertical="center"/>
    </xf>
    <xf numFmtId="0" fontId="38" fillId="0" borderId="102" xfId="0" applyFont="1" applyFill="1" applyBorder="1" applyAlignment="1" applyProtection="1">
      <alignment vertical="center"/>
    </xf>
    <xf numFmtId="0" fontId="38" fillId="0" borderId="100" xfId="0" applyFont="1" applyFill="1" applyBorder="1" applyAlignment="1" applyProtection="1">
      <alignment vertical="center" wrapText="1"/>
    </xf>
    <xf numFmtId="0" fontId="38" fillId="0" borderId="103" xfId="0" applyFont="1" applyFill="1" applyBorder="1" applyAlignment="1" applyProtection="1">
      <alignment vertical="center"/>
    </xf>
    <xf numFmtId="0" fontId="38" fillId="0" borderId="104" xfId="0" quotePrefix="1" applyFont="1" applyFill="1" applyBorder="1" applyAlignment="1" applyProtection="1">
      <alignment horizontal="left" shrinkToFit="1"/>
    </xf>
    <xf numFmtId="0" fontId="7" fillId="0" borderId="0" xfId="0" applyFont="1" applyFill="1" applyAlignment="1">
      <alignment horizontal="center" vertical="center"/>
    </xf>
    <xf numFmtId="38" fontId="39" fillId="9" borderId="79" xfId="1" applyFont="1" applyFill="1" applyBorder="1" applyAlignment="1">
      <alignment vertical="center" shrinkToFit="1"/>
    </xf>
    <xf numFmtId="38" fontId="39" fillId="8" borderId="33" xfId="1" applyFont="1" applyFill="1" applyBorder="1" applyAlignment="1">
      <alignment vertical="center" shrinkToFit="1"/>
    </xf>
    <xf numFmtId="38" fontId="39" fillId="8" borderId="36" xfId="1" applyFont="1" applyFill="1" applyBorder="1" applyAlignment="1">
      <alignment vertical="center" shrinkToFit="1"/>
    </xf>
    <xf numFmtId="0" fontId="40" fillId="0" borderId="0" xfId="0" applyFont="1" applyFill="1" applyAlignment="1">
      <alignment horizontal="center" vertical="center"/>
    </xf>
    <xf numFmtId="0" fontId="29" fillId="0" borderId="42" xfId="0" applyFont="1" applyBorder="1" applyAlignment="1">
      <alignment horizontal="center" vertical="center" shrinkToFit="1"/>
    </xf>
    <xf numFmtId="0" fontId="29" fillId="0" borderId="2" xfId="0" applyFont="1" applyBorder="1" applyAlignment="1">
      <alignment shrinkToFit="1"/>
    </xf>
    <xf numFmtId="0" fontId="29" fillId="0" borderId="43" xfId="0" applyFont="1" applyBorder="1" applyAlignment="1">
      <alignment horizontal="center" vertical="center" shrinkToFit="1"/>
    </xf>
    <xf numFmtId="0" fontId="29" fillId="0" borderId="4" xfId="0" applyFont="1" applyBorder="1" applyAlignment="1">
      <alignment shrinkToFit="1"/>
    </xf>
    <xf numFmtId="0" fontId="29" fillId="0" borderId="44" xfId="0" applyFont="1" applyBorder="1" applyAlignment="1">
      <alignment horizontal="right" vertical="center" shrinkToFit="1"/>
    </xf>
    <xf numFmtId="0" fontId="29" fillId="0" borderId="45" xfId="0" applyFont="1" applyBorder="1" applyAlignment="1">
      <alignment horizontal="right" vertical="center" shrinkToFit="1"/>
    </xf>
    <xf numFmtId="0" fontId="29" fillId="0" borderId="46" xfId="0" applyFont="1" applyBorder="1" applyAlignment="1">
      <alignment horizontal="right" vertical="center" shrinkToFit="1"/>
    </xf>
    <xf numFmtId="0" fontId="20" fillId="0" borderId="13" xfId="0" applyFont="1" applyFill="1" applyBorder="1" applyAlignment="1">
      <alignment horizontal="center" shrinkToFit="1"/>
    </xf>
    <xf numFmtId="0" fontId="20" fillId="0" borderId="2" xfId="0" applyFont="1" applyFill="1" applyBorder="1" applyAlignment="1">
      <alignment horizontal="center" shrinkToFit="1"/>
    </xf>
    <xf numFmtId="0" fontId="20" fillId="0" borderId="40" xfId="0" applyFont="1" applyFill="1" applyBorder="1" applyAlignment="1">
      <alignment horizontal="center" shrinkToFit="1"/>
    </xf>
    <xf numFmtId="0" fontId="20" fillId="0" borderId="76" xfId="0" applyFont="1" applyFill="1" applyBorder="1" applyAlignment="1">
      <alignment horizontal="center" shrinkToFit="1"/>
    </xf>
    <xf numFmtId="0" fontId="10" fillId="0" borderId="19" xfId="0" applyFont="1" applyFill="1" applyBorder="1" applyAlignment="1">
      <alignment horizontal="center" vertical="center"/>
    </xf>
    <xf numFmtId="0" fontId="10" fillId="0" borderId="95" xfId="0" applyFont="1" applyFill="1" applyBorder="1" applyAlignment="1">
      <alignment horizontal="center" vertical="center"/>
    </xf>
    <xf numFmtId="0" fontId="31" fillId="9" borderId="83" xfId="0" applyFont="1" applyFill="1" applyBorder="1" applyAlignment="1">
      <alignment horizontal="right" vertical="center"/>
    </xf>
    <xf numFmtId="0" fontId="31" fillId="9" borderId="23" xfId="0" applyFont="1" applyFill="1" applyBorder="1" applyAlignment="1">
      <alignment horizontal="right" vertical="center"/>
    </xf>
    <xf numFmtId="0" fontId="32" fillId="9" borderId="61" xfId="0" applyFont="1" applyFill="1" applyBorder="1" applyAlignment="1">
      <alignment horizontal="right" vertical="center"/>
    </xf>
    <xf numFmtId="0" fontId="16" fillId="8" borderId="42" xfId="0" applyFont="1" applyFill="1" applyBorder="1" applyAlignment="1">
      <alignment horizontal="left" vertical="center"/>
    </xf>
    <xf numFmtId="0" fontId="16" fillId="8" borderId="1" xfId="0" applyFont="1" applyFill="1" applyBorder="1" applyAlignment="1">
      <alignment horizontal="left" vertical="center"/>
    </xf>
    <xf numFmtId="0" fontId="0" fillId="8" borderId="2" xfId="0" applyFill="1" applyBorder="1" applyAlignment="1">
      <alignment horizontal="left" vertical="center"/>
    </xf>
    <xf numFmtId="0" fontId="17" fillId="9" borderId="42" xfId="0" applyFont="1" applyFill="1" applyBorder="1" applyAlignment="1">
      <alignment horizontal="left" vertical="center"/>
    </xf>
    <xf numFmtId="0" fontId="17" fillId="9" borderId="1" xfId="0" applyFont="1" applyFill="1" applyBorder="1" applyAlignment="1">
      <alignment horizontal="left" vertical="center"/>
    </xf>
    <xf numFmtId="0" fontId="0" fillId="9" borderId="2" xfId="0" applyFill="1" applyBorder="1" applyAlignment="1">
      <alignment horizontal="left" vertical="center"/>
    </xf>
    <xf numFmtId="0" fontId="16" fillId="9" borderId="42" xfId="0" applyFont="1" applyFill="1" applyBorder="1" applyAlignment="1">
      <alignment horizontal="left" vertical="center"/>
    </xf>
    <xf numFmtId="0" fontId="16" fillId="9" borderId="1" xfId="0" applyFont="1" applyFill="1" applyBorder="1" applyAlignment="1">
      <alignment horizontal="left" vertical="center"/>
    </xf>
    <xf numFmtId="0" fontId="16" fillId="9" borderId="82" xfId="0" applyFont="1" applyFill="1" applyBorder="1" applyAlignment="1">
      <alignment horizontal="left" vertical="center"/>
    </xf>
    <xf numFmtId="0" fontId="16" fillId="9" borderId="71" xfId="0" applyFont="1" applyFill="1" applyBorder="1" applyAlignment="1">
      <alignment horizontal="left" vertical="center"/>
    </xf>
    <xf numFmtId="0" fontId="0" fillId="9" borderId="72" xfId="0" applyFill="1" applyBorder="1" applyAlignment="1">
      <alignment horizontal="left" vertical="center"/>
    </xf>
    <xf numFmtId="0" fontId="16" fillId="0" borderId="44" xfId="0" applyFont="1" applyFill="1" applyBorder="1" applyAlignment="1">
      <alignment horizontal="left" vertical="center"/>
    </xf>
    <xf numFmtId="0" fontId="16" fillId="0" borderId="45" xfId="0" applyFont="1" applyFill="1" applyBorder="1" applyAlignment="1">
      <alignment horizontal="left" vertical="center"/>
    </xf>
    <xf numFmtId="0" fontId="0" fillId="0" borderId="46" xfId="0" applyBorder="1" applyAlignment="1">
      <alignment horizontal="left" vertical="center"/>
    </xf>
    <xf numFmtId="0" fontId="11" fillId="0" borderId="0" xfId="0" applyFont="1" applyFill="1" applyBorder="1" applyAlignment="1">
      <alignment horizontal="center" vertical="center"/>
    </xf>
    <xf numFmtId="0" fontId="25" fillId="0" borderId="0" xfId="0" applyFont="1" applyAlignment="1">
      <alignment horizontal="center" vertical="center"/>
    </xf>
    <xf numFmtId="0" fontId="10" fillId="0" borderId="20" xfId="0" applyFont="1" applyFill="1" applyBorder="1" applyAlignment="1">
      <alignment horizontal="center" vertical="center"/>
    </xf>
    <xf numFmtId="0" fontId="26" fillId="0" borderId="6" xfId="0" applyFont="1" applyBorder="1" applyAlignment="1">
      <alignment horizontal="center" vertical="center"/>
    </xf>
    <xf numFmtId="0" fontId="8" fillId="0" borderId="68"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55" xfId="0" applyFont="1" applyFill="1" applyBorder="1" applyAlignment="1">
      <alignment horizontal="center" vertical="center"/>
    </xf>
    <xf numFmtId="0" fontId="13" fillId="3" borderId="67" xfId="0" applyFont="1" applyFill="1" applyBorder="1" applyAlignment="1">
      <alignment horizontal="left" vertical="center"/>
    </xf>
    <xf numFmtId="0" fontId="13" fillId="3" borderId="74" xfId="0" applyFont="1" applyFill="1" applyBorder="1" applyAlignment="1">
      <alignment horizontal="left" vertical="center"/>
    </xf>
    <xf numFmtId="0" fontId="13" fillId="3" borderId="73"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 xfId="0" applyFont="1" applyFill="1" applyBorder="1" applyAlignment="1">
      <alignment horizontal="left" vertical="center"/>
    </xf>
    <xf numFmtId="0" fontId="0" fillId="0" borderId="2" xfId="0" applyBorder="1" applyAlignment="1">
      <alignment horizontal="left" vertical="center"/>
    </xf>
    <xf numFmtId="0" fontId="4" fillId="0" borderId="54"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13" fillId="5" borderId="24"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31" fillId="8" borderId="43" xfId="0" applyFont="1" applyFill="1" applyBorder="1" applyAlignment="1">
      <alignment horizontal="right" vertical="center"/>
    </xf>
    <xf numFmtId="0" fontId="31" fillId="8" borderId="4" xfId="0" applyFont="1" applyFill="1" applyBorder="1" applyAlignment="1">
      <alignment horizontal="right" vertical="center"/>
    </xf>
    <xf numFmtId="0" fontId="32" fillId="8" borderId="50" xfId="0" applyFont="1" applyFill="1" applyBorder="1" applyAlignment="1">
      <alignment horizontal="right" vertical="center"/>
    </xf>
    <xf numFmtId="0" fontId="15" fillId="4" borderId="75" xfId="0" applyFont="1" applyFill="1" applyBorder="1" applyAlignment="1">
      <alignment horizontal="left" vertical="center"/>
    </xf>
    <xf numFmtId="0" fontId="15" fillId="4" borderId="62" xfId="0" applyFont="1" applyFill="1" applyBorder="1" applyAlignment="1">
      <alignment horizontal="left" vertical="center"/>
    </xf>
    <xf numFmtId="0" fontId="0" fillId="0" borderId="76" xfId="0" applyBorder="1" applyAlignment="1">
      <alignment horizontal="left" vertical="center"/>
    </xf>
    <xf numFmtId="0" fontId="16" fillId="9" borderId="81" xfId="0" applyFont="1" applyFill="1" applyBorder="1" applyAlignment="1">
      <alignment horizontal="left" vertical="center"/>
    </xf>
    <xf numFmtId="0" fontId="16" fillId="9" borderId="74" xfId="0" applyFont="1" applyFill="1" applyBorder="1" applyAlignment="1">
      <alignment horizontal="left" vertical="center"/>
    </xf>
    <xf numFmtId="0" fontId="0" fillId="9" borderId="73" xfId="0" applyFill="1" applyBorder="1" applyAlignment="1">
      <alignment horizontal="left" vertical="center"/>
    </xf>
    <xf numFmtId="0" fontId="16" fillId="0" borderId="47" xfId="0" applyFont="1" applyBorder="1" applyAlignment="1">
      <alignment horizontal="center" vertical="center" wrapText="1"/>
    </xf>
    <xf numFmtId="0" fontId="16" fillId="0" borderId="80"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 xfId="0" applyFont="1" applyBorder="1" applyAlignment="1">
      <alignment horizontal="center" vertical="center" wrapText="1"/>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53" xfId="0" applyFont="1" applyFill="1" applyBorder="1" applyAlignment="1">
      <alignment horizontal="center" vertical="center"/>
    </xf>
    <xf numFmtId="0" fontId="0" fillId="0" borderId="3" xfId="0" applyBorder="1" applyAlignment="1">
      <alignment horizontal="center" vertical="center" wrapText="1"/>
    </xf>
    <xf numFmtId="0" fontId="13" fillId="4" borderId="13" xfId="0" applyFont="1" applyFill="1" applyBorder="1" applyAlignment="1">
      <alignment horizontal="left" vertical="center"/>
    </xf>
    <xf numFmtId="0" fontId="13" fillId="4" borderId="1" xfId="0" applyFont="1" applyFill="1" applyBorder="1" applyAlignment="1">
      <alignment horizontal="left" vertical="center"/>
    </xf>
    <xf numFmtId="0" fontId="10" fillId="0" borderId="83" xfId="0" applyFont="1" applyFill="1" applyBorder="1" applyAlignment="1">
      <alignment horizontal="right" vertical="center"/>
    </xf>
    <xf numFmtId="0" fontId="10" fillId="0" borderId="23" xfId="0" applyFont="1" applyFill="1" applyBorder="1" applyAlignment="1">
      <alignment horizontal="right" vertical="center"/>
    </xf>
    <xf numFmtId="0" fontId="10" fillId="0" borderId="61" xfId="0" applyFont="1" applyFill="1" applyBorder="1" applyAlignment="1">
      <alignment horizontal="right" vertical="center"/>
    </xf>
    <xf numFmtId="0" fontId="12" fillId="0" borderId="64" xfId="0" applyFont="1" applyFill="1" applyBorder="1" applyAlignment="1">
      <alignment horizontal="left" vertical="center"/>
    </xf>
    <xf numFmtId="0" fontId="12" fillId="0" borderId="87" xfId="0" applyFont="1" applyFill="1" applyBorder="1" applyAlignment="1">
      <alignment horizontal="left" vertical="center"/>
    </xf>
    <xf numFmtId="0" fontId="12" fillId="0" borderId="65" xfId="0" applyFont="1" applyFill="1" applyBorder="1" applyAlignment="1">
      <alignment horizontal="left" vertical="center"/>
    </xf>
    <xf numFmtId="0" fontId="12" fillId="0" borderId="63" xfId="0" applyFont="1" applyFill="1" applyBorder="1" applyAlignment="1">
      <alignment horizontal="left" vertical="center"/>
    </xf>
    <xf numFmtId="0" fontId="12" fillId="0" borderId="28" xfId="0" applyFont="1" applyFill="1" applyBorder="1" applyAlignment="1">
      <alignment horizontal="left" vertical="center"/>
    </xf>
    <xf numFmtId="0" fontId="12" fillId="0" borderId="37" xfId="0" applyFont="1" applyFill="1" applyBorder="1" applyAlignment="1">
      <alignment horizontal="left" vertical="center"/>
    </xf>
    <xf numFmtId="0" fontId="28" fillId="0" borderId="64" xfId="0" applyFont="1" applyFill="1" applyBorder="1" applyAlignment="1">
      <alignment horizontal="left" vertical="center"/>
    </xf>
    <xf numFmtId="0" fontId="28" fillId="0" borderId="87" xfId="0" applyFont="1" applyFill="1" applyBorder="1" applyAlignment="1">
      <alignment horizontal="left" vertical="center"/>
    </xf>
    <xf numFmtId="0" fontId="28" fillId="0" borderId="65" xfId="0" applyFont="1" applyFill="1" applyBorder="1" applyAlignment="1">
      <alignment horizontal="left" vertical="center"/>
    </xf>
    <xf numFmtId="0" fontId="28" fillId="0" borderId="66" xfId="0" applyFont="1" applyFill="1" applyBorder="1" applyAlignment="1">
      <alignment horizontal="left" vertical="center"/>
    </xf>
    <xf numFmtId="0" fontId="28" fillId="0" borderId="94" xfId="0" applyFont="1" applyFill="1" applyBorder="1" applyAlignment="1">
      <alignment horizontal="left" vertical="center"/>
    </xf>
    <xf numFmtId="0" fontId="28" fillId="0" borderId="60" xfId="0" applyFont="1" applyFill="1" applyBorder="1" applyAlignment="1">
      <alignment horizontal="left" vertical="center"/>
    </xf>
    <xf numFmtId="0" fontId="16" fillId="8" borderId="63" xfId="0" applyFont="1" applyFill="1" applyBorder="1" applyAlignment="1">
      <alignment horizontal="left" vertical="center"/>
    </xf>
    <xf numFmtId="0" fontId="16" fillId="8" borderId="28" xfId="0" applyFont="1" applyFill="1" applyBorder="1" applyAlignment="1">
      <alignment horizontal="left" vertical="center"/>
    </xf>
    <xf numFmtId="0" fontId="0" fillId="8" borderId="37" xfId="0" applyFill="1" applyBorder="1" applyAlignment="1">
      <alignment horizontal="left" vertical="center"/>
    </xf>
    <xf numFmtId="0" fontId="4" fillId="0" borderId="0" xfId="0" applyFont="1" applyFill="1" applyAlignment="1">
      <alignment horizontal="left"/>
    </xf>
    <xf numFmtId="0" fontId="5" fillId="0" borderId="0" xfId="0" applyFont="1" applyFill="1" applyAlignment="1">
      <alignment horizontal="center" vertical="center"/>
    </xf>
    <xf numFmtId="0" fontId="7" fillId="0" borderId="0" xfId="0" applyFont="1" applyFill="1" applyAlignment="1">
      <alignment horizontal="center" vertical="center"/>
    </xf>
    <xf numFmtId="0" fontId="10" fillId="0" borderId="58"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0" fillId="0" borderId="52" xfId="0" applyBorder="1" applyAlignment="1">
      <alignment horizontal="center" vertical="center" wrapText="1"/>
    </xf>
    <xf numFmtId="0" fontId="0" fillId="0" borderId="35" xfId="0" applyBorder="1" applyAlignment="1">
      <alignment horizontal="center" vertical="center" wrapText="1"/>
    </xf>
    <xf numFmtId="0" fontId="10" fillId="0" borderId="13" xfId="0" applyFont="1" applyFill="1" applyBorder="1" applyAlignment="1">
      <alignment horizontal="left" vertical="center"/>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70" xfId="0" applyFont="1" applyFill="1" applyBorder="1" applyAlignment="1">
      <alignment horizontal="left" vertical="center"/>
    </xf>
    <xf numFmtId="0" fontId="10" fillId="0" borderId="71" xfId="0" applyFont="1" applyFill="1" applyBorder="1" applyAlignment="1">
      <alignment horizontal="left" vertical="center"/>
    </xf>
    <xf numFmtId="0" fontId="10" fillId="0" borderId="72" xfId="0" applyFont="1" applyFill="1" applyBorder="1" applyAlignment="1">
      <alignment horizontal="left" vertical="center"/>
    </xf>
    <xf numFmtId="0" fontId="10" fillId="0" borderId="5"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61" xfId="0" applyFont="1" applyFill="1" applyBorder="1" applyAlignment="1">
      <alignment horizontal="center" vertical="center"/>
    </xf>
    <xf numFmtId="0" fontId="16" fillId="9" borderId="64" xfId="3" applyFont="1" applyFill="1" applyBorder="1" applyAlignment="1">
      <alignment horizontal="left" vertical="center"/>
    </xf>
    <xf numFmtId="0" fontId="16" fillId="9" borderId="87" xfId="3" applyFont="1" applyFill="1" applyBorder="1" applyAlignment="1">
      <alignment horizontal="left" vertical="center"/>
    </xf>
    <xf numFmtId="0" fontId="16" fillId="9" borderId="65" xfId="3" applyFont="1" applyFill="1" applyBorder="1" applyAlignment="1">
      <alignment horizontal="left" vertical="center"/>
    </xf>
    <xf numFmtId="0" fontId="16" fillId="9" borderId="48" xfId="3" applyFont="1" applyFill="1" applyBorder="1" applyAlignment="1">
      <alignment horizontal="center" vertical="center"/>
    </xf>
    <xf numFmtId="0" fontId="16" fillId="9" borderId="63" xfId="3" applyFont="1" applyFill="1" applyBorder="1" applyAlignment="1">
      <alignment horizontal="center" vertical="center"/>
    </xf>
    <xf numFmtId="0" fontId="16" fillId="9" borderId="88" xfId="3" applyFont="1" applyFill="1" applyBorder="1" applyAlignment="1">
      <alignment horizontal="left" vertical="center"/>
    </xf>
    <xf numFmtId="0" fontId="16" fillId="9" borderId="89" xfId="3" applyFont="1" applyFill="1" applyBorder="1" applyAlignment="1">
      <alignment horizontal="left" vertical="center"/>
    </xf>
    <xf numFmtId="0" fontId="16" fillId="9" borderId="91" xfId="3" applyFont="1" applyFill="1" applyBorder="1" applyAlignment="1">
      <alignment horizontal="left" vertical="center"/>
    </xf>
    <xf numFmtId="0" fontId="36" fillId="0" borderId="92" xfId="0" applyFont="1" applyBorder="1" applyAlignment="1">
      <alignment horizontal="left" vertical="center"/>
    </xf>
    <xf numFmtId="38" fontId="33" fillId="10" borderId="13" xfId="1" applyFont="1" applyFill="1" applyBorder="1" applyAlignment="1">
      <alignment horizontal="left" vertical="center" shrinkToFit="1"/>
    </xf>
    <xf numFmtId="38" fontId="33" fillId="10" borderId="1" xfId="1" applyFont="1" applyFill="1" applyBorder="1" applyAlignment="1">
      <alignment horizontal="left" vertical="center" shrinkToFit="1"/>
    </xf>
    <xf numFmtId="38" fontId="33" fillId="10" borderId="31" xfId="1" applyFont="1" applyFill="1" applyBorder="1" applyAlignment="1">
      <alignment horizontal="left" vertical="center" shrinkToFit="1"/>
    </xf>
    <xf numFmtId="0" fontId="7" fillId="0" borderId="0" xfId="0" applyFont="1" applyAlignment="1">
      <alignment vertical="center"/>
    </xf>
    <xf numFmtId="0" fontId="7" fillId="0" borderId="28" xfId="0" applyFont="1" applyBorder="1" applyAlignment="1">
      <alignment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65" xfId="0" applyBorder="1" applyAlignment="1">
      <alignment horizontal="center" vertical="center"/>
    </xf>
    <xf numFmtId="0" fontId="0" fillId="0" borderId="29" xfId="0" applyBorder="1" applyAlignment="1">
      <alignment horizontal="center" vertical="center"/>
    </xf>
    <xf numFmtId="0" fontId="0" fillId="0" borderId="37" xfId="0" applyBorder="1" applyAlignment="1">
      <alignment horizontal="center" vertical="center"/>
    </xf>
    <xf numFmtId="0" fontId="0" fillId="0" borderId="44" xfId="0" applyFont="1" applyBorder="1" applyAlignment="1">
      <alignment horizontal="center" vertical="center"/>
    </xf>
    <xf numFmtId="0" fontId="0" fillId="0" borderId="96" xfId="0" applyFont="1" applyBorder="1" applyAlignment="1">
      <alignment horizontal="center" vertical="center"/>
    </xf>
    <xf numFmtId="0" fontId="38" fillId="0" borderId="105" xfId="0" applyFont="1" applyFill="1" applyBorder="1" applyAlignment="1" applyProtection="1">
      <alignment horizontal="center" shrinkToFit="1"/>
    </xf>
    <xf numFmtId="0" fontId="41" fillId="0" borderId="11" xfId="0" applyFont="1" applyFill="1" applyBorder="1" applyAlignment="1">
      <alignment horizontal="left" vertical="center"/>
    </xf>
    <xf numFmtId="0" fontId="41" fillId="0" borderId="22" xfId="0" applyFont="1" applyFill="1" applyBorder="1" applyAlignment="1">
      <alignment horizontal="left" vertical="center"/>
    </xf>
    <xf numFmtId="0" fontId="41" fillId="0" borderId="59" xfId="0" applyFont="1" applyFill="1" applyBorder="1" applyAlignment="1">
      <alignment horizontal="left" vertical="center"/>
    </xf>
    <xf numFmtId="176" fontId="41" fillId="0" borderId="11" xfId="0" applyNumberFormat="1" applyFont="1" applyFill="1" applyBorder="1" applyAlignment="1">
      <alignment horizontal="right" vertical="center"/>
    </xf>
    <xf numFmtId="176" fontId="41" fillId="0" borderId="12" xfId="0" applyNumberFormat="1" applyFont="1" applyFill="1" applyBorder="1" applyAlignment="1">
      <alignment horizontal="right" vertical="center" wrapText="1"/>
    </xf>
    <xf numFmtId="0" fontId="41" fillId="0" borderId="13" xfId="0" applyFont="1" applyFill="1" applyBorder="1" applyAlignment="1">
      <alignment horizontal="left" vertical="center"/>
    </xf>
    <xf numFmtId="0" fontId="41" fillId="0" borderId="1" xfId="0" applyFont="1" applyFill="1" applyBorder="1" applyAlignment="1">
      <alignment horizontal="left" vertical="center"/>
    </xf>
    <xf numFmtId="0" fontId="41" fillId="0" borderId="2" xfId="0" applyFont="1" applyFill="1" applyBorder="1" applyAlignment="1">
      <alignment horizontal="left" vertical="center"/>
    </xf>
    <xf numFmtId="176" fontId="41" fillId="0" borderId="29" xfId="0" applyNumberFormat="1" applyFont="1" applyFill="1" applyBorder="1" applyAlignment="1">
      <alignment horizontal="right" vertical="center"/>
    </xf>
    <xf numFmtId="176" fontId="41" fillId="0" borderId="30" xfId="0" applyNumberFormat="1" applyFont="1" applyFill="1" applyBorder="1" applyAlignment="1">
      <alignment horizontal="right" vertical="center" wrapText="1"/>
    </xf>
    <xf numFmtId="0" fontId="42" fillId="0" borderId="56" xfId="0" applyFont="1" applyFill="1" applyBorder="1" applyAlignment="1">
      <alignment horizontal="left" vertical="center" shrinkToFit="1"/>
    </xf>
    <xf numFmtId="0" fontId="42" fillId="0" borderId="93" xfId="0" applyFont="1" applyFill="1" applyBorder="1" applyAlignment="1">
      <alignment horizontal="left" vertical="center" shrinkToFit="1"/>
    </xf>
    <xf numFmtId="0" fontId="42" fillId="0" borderId="57" xfId="0" applyFont="1" applyFill="1" applyBorder="1" applyAlignment="1">
      <alignment horizontal="left" vertical="center" shrinkToFit="1"/>
    </xf>
    <xf numFmtId="0" fontId="42" fillId="0" borderId="63" xfId="0" applyFont="1" applyFill="1" applyBorder="1" applyAlignment="1">
      <alignment horizontal="left" vertical="center" shrinkToFit="1"/>
    </xf>
    <xf numFmtId="0" fontId="42" fillId="0" borderId="28" xfId="0" applyFont="1" applyFill="1" applyBorder="1" applyAlignment="1">
      <alignment horizontal="left" vertical="center" shrinkToFit="1"/>
    </xf>
    <xf numFmtId="0" fontId="42" fillId="0" borderId="37" xfId="0" applyFont="1" applyFill="1" applyBorder="1" applyAlignment="1">
      <alignment horizontal="left" vertical="center" shrinkToFit="1"/>
    </xf>
    <xf numFmtId="0" fontId="42" fillId="0" borderId="64" xfId="0" applyFont="1" applyFill="1" applyBorder="1" applyAlignment="1">
      <alignment horizontal="left" vertical="center" shrinkToFit="1"/>
    </xf>
    <xf numFmtId="0" fontId="42" fillId="0" borderId="87" xfId="0" applyFont="1" applyFill="1" applyBorder="1" applyAlignment="1">
      <alignment horizontal="left" vertical="center" shrinkToFit="1"/>
    </xf>
    <xf numFmtId="0" fontId="42" fillId="0" borderId="65" xfId="0" applyFont="1" applyFill="1" applyBorder="1" applyAlignment="1">
      <alignment horizontal="left" vertical="center" shrinkToFit="1"/>
    </xf>
    <xf numFmtId="176" fontId="41" fillId="0" borderId="8" xfId="0" applyNumberFormat="1" applyFont="1" applyFill="1" applyBorder="1" applyAlignment="1">
      <alignment horizontal="right" vertical="center"/>
    </xf>
    <xf numFmtId="176" fontId="41" fillId="0" borderId="18" xfId="0" applyNumberFormat="1" applyFont="1" applyFill="1" applyBorder="1" applyAlignment="1">
      <alignment horizontal="right" vertical="center"/>
    </xf>
    <xf numFmtId="176" fontId="41" fillId="0" borderId="3" xfId="0" applyNumberFormat="1" applyFont="1" applyFill="1" applyBorder="1" applyAlignment="1">
      <alignment horizontal="right" vertical="center"/>
    </xf>
    <xf numFmtId="176" fontId="41" fillId="0" borderId="9" xfId="0" applyNumberFormat="1" applyFont="1" applyFill="1" applyBorder="1" applyAlignment="1">
      <alignment horizontal="right" vertical="center" wrapText="1"/>
    </xf>
    <xf numFmtId="176" fontId="43" fillId="0" borderId="5" xfId="0" applyNumberFormat="1" applyFont="1" applyFill="1" applyBorder="1" applyAlignment="1">
      <alignment horizontal="right" vertical="center" shrinkToFit="1"/>
    </xf>
    <xf numFmtId="176" fontId="43" fillId="0" borderId="15" xfId="0" applyNumberFormat="1" applyFont="1" applyFill="1" applyBorder="1" applyAlignment="1">
      <alignment horizontal="right" vertical="center" shrinkToFit="1"/>
    </xf>
    <xf numFmtId="38" fontId="39" fillId="6" borderId="24" xfId="1" applyFont="1" applyFill="1" applyBorder="1" applyAlignment="1">
      <alignment vertical="center"/>
    </xf>
    <xf numFmtId="38" fontId="39" fillId="6" borderId="25" xfId="1" applyFont="1" applyFill="1" applyBorder="1" applyAlignment="1">
      <alignment vertical="center"/>
    </xf>
    <xf numFmtId="38" fontId="39" fillId="6" borderId="3" xfId="1" applyFont="1" applyFill="1" applyBorder="1" applyAlignment="1">
      <alignment vertical="center"/>
    </xf>
    <xf numFmtId="38" fontId="39" fillId="6" borderId="9" xfId="1" applyFont="1" applyFill="1" applyBorder="1" applyAlignment="1">
      <alignment vertical="center"/>
    </xf>
    <xf numFmtId="38" fontId="44" fillId="0" borderId="3" xfId="1" applyFont="1" applyFill="1" applyBorder="1" applyAlignment="1">
      <alignment vertical="center"/>
    </xf>
    <xf numFmtId="38" fontId="44" fillId="0" borderId="9" xfId="1" applyFont="1" applyFill="1" applyBorder="1" applyAlignment="1">
      <alignment vertical="center"/>
    </xf>
    <xf numFmtId="38" fontId="39" fillId="7" borderId="9" xfId="1" applyFont="1" applyFill="1" applyBorder="1" applyAlignment="1">
      <alignment vertical="center"/>
    </xf>
    <xf numFmtId="38" fontId="39" fillId="0" borderId="9" xfId="1" applyFont="1" applyFill="1" applyBorder="1" applyAlignment="1">
      <alignment vertical="center"/>
    </xf>
    <xf numFmtId="38" fontId="39" fillId="0" borderId="3" xfId="1" applyFont="1" applyFill="1" applyBorder="1" applyAlignment="1">
      <alignment vertical="center"/>
    </xf>
    <xf numFmtId="38" fontId="44" fillId="0" borderId="13" xfId="1" applyFont="1" applyFill="1" applyBorder="1" applyAlignment="1">
      <alignment vertical="center"/>
    </xf>
    <xf numFmtId="38" fontId="39" fillId="0" borderId="13" xfId="1" applyFont="1" applyFill="1" applyBorder="1" applyAlignment="1">
      <alignment vertical="center"/>
    </xf>
    <xf numFmtId="38" fontId="39" fillId="9" borderId="24" xfId="1" applyFont="1" applyFill="1" applyBorder="1" applyAlignment="1">
      <alignment vertical="center" shrinkToFit="1"/>
    </xf>
    <xf numFmtId="38" fontId="39" fillId="9" borderId="25" xfId="1" applyFont="1" applyFill="1" applyBorder="1" applyAlignment="1">
      <alignment vertical="center" shrinkToFit="1"/>
    </xf>
    <xf numFmtId="38" fontId="39" fillId="9" borderId="14" xfId="2" applyFont="1" applyFill="1" applyBorder="1" applyAlignment="1">
      <alignment vertical="center" shrinkToFit="1"/>
    </xf>
    <xf numFmtId="38" fontId="39" fillId="9" borderId="21" xfId="2" applyFont="1" applyFill="1" applyBorder="1" applyAlignment="1">
      <alignment vertical="center" shrinkToFit="1"/>
    </xf>
    <xf numFmtId="38" fontId="39" fillId="9" borderId="89" xfId="1" applyFont="1" applyFill="1" applyBorder="1" applyAlignment="1">
      <alignment vertical="center" shrinkToFit="1"/>
    </xf>
    <xf numFmtId="38" fontId="39" fillId="9" borderId="90" xfId="1" applyFont="1" applyFill="1" applyBorder="1" applyAlignment="1">
      <alignment vertical="center" shrinkToFit="1"/>
    </xf>
    <xf numFmtId="38" fontId="39" fillId="9" borderId="18" xfId="2" applyFont="1" applyFill="1" applyBorder="1" applyAlignment="1">
      <alignment vertical="center" shrinkToFit="1"/>
    </xf>
    <xf numFmtId="38" fontId="39" fillId="9" borderId="30" xfId="2" applyFont="1" applyFill="1" applyBorder="1" applyAlignment="1">
      <alignment vertical="center" shrinkToFit="1"/>
    </xf>
    <xf numFmtId="38" fontId="39" fillId="9" borderId="3" xfId="1" applyFont="1" applyFill="1" applyBorder="1" applyAlignment="1">
      <alignment vertical="center" shrinkToFit="1"/>
    </xf>
    <xf numFmtId="38" fontId="39" fillId="9" borderId="9" xfId="1" applyFont="1" applyFill="1" applyBorder="1" applyAlignment="1">
      <alignment vertical="center" shrinkToFit="1"/>
    </xf>
    <xf numFmtId="38" fontId="39" fillId="9" borderId="13" xfId="1" applyFont="1" applyFill="1" applyBorder="1" applyAlignment="1">
      <alignment vertical="center" shrinkToFit="1"/>
    </xf>
    <xf numFmtId="38" fontId="39" fillId="9" borderId="78" xfId="1" applyFont="1" applyFill="1" applyBorder="1" applyAlignment="1">
      <alignment vertical="center" shrinkToFit="1"/>
    </xf>
    <xf numFmtId="38" fontId="39" fillId="9" borderId="77" xfId="1" applyFont="1" applyFill="1" applyBorder="1" applyAlignment="1">
      <alignment vertical="center" shrinkToFit="1"/>
    </xf>
    <xf numFmtId="38" fontId="39" fillId="8" borderId="18" xfId="1" applyFont="1" applyFill="1" applyBorder="1" applyAlignment="1">
      <alignment vertical="center" shrinkToFit="1"/>
    </xf>
    <xf numFmtId="38" fontId="39" fillId="8" borderId="30" xfId="1" applyFont="1" applyFill="1" applyBorder="1" applyAlignment="1">
      <alignment vertical="center" shrinkToFit="1"/>
    </xf>
    <xf numFmtId="38" fontId="39" fillId="8" borderId="3" xfId="1" applyFont="1" applyFill="1" applyBorder="1" applyAlignment="1">
      <alignment vertical="center" shrinkToFit="1"/>
    </xf>
    <xf numFmtId="38" fontId="39" fillId="8" borderId="13" xfId="1" applyFont="1" applyFill="1" applyBorder="1" applyAlignment="1">
      <alignment vertical="center" shrinkToFit="1"/>
    </xf>
    <xf numFmtId="38" fontId="39" fillId="8" borderId="9" xfId="1" applyFont="1" applyFill="1" applyBorder="1" applyAlignment="1">
      <alignment vertical="center" shrinkToFit="1"/>
    </xf>
    <xf numFmtId="38" fontId="39" fillId="8" borderId="78" xfId="1" applyFont="1" applyFill="1" applyBorder="1" applyAlignment="1">
      <alignment vertical="center" shrinkToFit="1"/>
    </xf>
    <xf numFmtId="38" fontId="39" fillId="8" borderId="70" xfId="1" applyFont="1" applyFill="1" applyBorder="1" applyAlignment="1">
      <alignment vertical="center" shrinkToFit="1"/>
    </xf>
    <xf numFmtId="38" fontId="39" fillId="8" borderId="77" xfId="1" applyFont="1" applyFill="1" applyBorder="1" applyAlignment="1">
      <alignment vertical="center" shrinkToFit="1"/>
    </xf>
    <xf numFmtId="38" fontId="39" fillId="0" borderId="38" xfId="1" applyFont="1" applyFill="1" applyBorder="1" applyAlignment="1">
      <alignment vertical="center" shrinkToFit="1"/>
    </xf>
    <xf numFmtId="38" fontId="39" fillId="0" borderId="39" xfId="1" applyFont="1" applyFill="1" applyBorder="1" applyAlignment="1">
      <alignment vertical="center" shrinkToFit="1"/>
    </xf>
    <xf numFmtId="0" fontId="39" fillId="0" borderId="41" xfId="0" applyFont="1" applyFill="1" applyBorder="1" applyAlignment="1">
      <alignment horizontal="center" vertical="center" shrinkToFit="1"/>
    </xf>
    <xf numFmtId="0" fontId="45" fillId="0" borderId="22" xfId="0" applyFont="1" applyBorder="1" applyAlignment="1">
      <alignment horizontal="center" vertical="center" shrinkToFit="1"/>
    </xf>
    <xf numFmtId="0" fontId="46" fillId="0" borderId="11" xfId="0" applyFont="1" applyFill="1" applyBorder="1" applyAlignment="1">
      <alignment horizontal="center" vertical="center" shrinkToFit="1"/>
    </xf>
    <xf numFmtId="0" fontId="46" fillId="0" borderId="59"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38" fontId="39" fillId="0" borderId="12" xfId="1" applyFont="1" applyFill="1" applyBorder="1" applyAlignment="1">
      <alignment horizontal="right" vertical="center" shrinkToFit="1"/>
    </xf>
    <xf numFmtId="38" fontId="39" fillId="0" borderId="59" xfId="1" applyFont="1" applyFill="1" applyBorder="1" applyAlignment="1">
      <alignment horizontal="right" vertical="center" shrinkToFit="1"/>
    </xf>
    <xf numFmtId="38" fontId="39" fillId="0" borderId="8" xfId="1" applyFont="1" applyFill="1" applyBorder="1" applyAlignment="1">
      <alignment vertical="center" shrinkToFit="1"/>
    </xf>
    <xf numFmtId="38" fontId="39" fillId="0" borderId="8" xfId="1" applyFont="1" applyFill="1" applyBorder="1" applyAlignment="1">
      <alignment shrinkToFit="1"/>
    </xf>
    <xf numFmtId="0" fontId="48" fillId="0" borderId="42" xfId="0" applyFont="1" applyBorder="1" applyAlignment="1">
      <alignment horizontal="center" vertical="center" shrinkToFit="1"/>
    </xf>
    <xf numFmtId="0" fontId="45" fillId="0" borderId="1" xfId="0" applyFont="1" applyBorder="1" applyAlignment="1">
      <alignment shrinkToFit="1"/>
    </xf>
    <xf numFmtId="0" fontId="39" fillId="0" borderId="13" xfId="0" applyFont="1" applyFill="1" applyBorder="1" applyAlignment="1">
      <alignment horizontal="center" shrinkToFit="1"/>
    </xf>
    <xf numFmtId="0" fontId="39" fillId="0" borderId="2" xfId="0" applyFont="1" applyFill="1" applyBorder="1" applyAlignment="1">
      <alignment horizontal="center" shrinkToFit="1"/>
    </xf>
    <xf numFmtId="0" fontId="47" fillId="0" borderId="13" xfId="0" applyFont="1" applyFill="1" applyBorder="1" applyAlignment="1">
      <alignment horizontal="center" shrinkToFit="1"/>
    </xf>
    <xf numFmtId="38" fontId="39" fillId="0" borderId="9" xfId="1" applyFont="1" applyFill="1" applyBorder="1" applyAlignment="1">
      <alignment horizontal="right" shrinkToFit="1"/>
    </xf>
    <xf numFmtId="38" fontId="39" fillId="0" borderId="2" xfId="1" applyFont="1" applyFill="1" applyBorder="1" applyAlignment="1">
      <alignment horizontal="right" shrinkToFit="1"/>
    </xf>
    <xf numFmtId="38" fontId="39" fillId="0" borderId="3" xfId="1" applyFont="1" applyFill="1" applyBorder="1" applyAlignment="1">
      <alignment horizontal="right" vertical="center" shrinkToFit="1"/>
    </xf>
    <xf numFmtId="38" fontId="39" fillId="0" borderId="3" xfId="1" applyFont="1" applyFill="1" applyBorder="1" applyAlignment="1">
      <alignment shrinkToFit="1"/>
    </xf>
    <xf numFmtId="0" fontId="45" fillId="0" borderId="42" xfId="0" applyFont="1" applyBorder="1" applyAlignment="1">
      <alignment horizontal="center" vertical="center" shrinkToFit="1"/>
    </xf>
    <xf numFmtId="0" fontId="45" fillId="0" borderId="2" xfId="0" applyFont="1" applyBorder="1" applyAlignment="1">
      <alignment shrinkToFit="1"/>
    </xf>
    <xf numFmtId="0" fontId="45" fillId="0" borderId="64" xfId="0" applyFont="1" applyBorder="1" applyAlignment="1">
      <alignment horizontal="center" vertical="center" shrinkToFit="1"/>
    </xf>
    <xf numFmtId="0" fontId="45" fillId="0" borderId="65" xfId="0" applyFont="1" applyBorder="1" applyAlignment="1">
      <alignment shrinkToFit="1"/>
    </xf>
    <xf numFmtId="0" fontId="47" fillId="0" borderId="10" xfId="0" applyFont="1" applyFill="1" applyBorder="1" applyAlignment="1">
      <alignment horizontal="center" shrinkToFit="1"/>
    </xf>
    <xf numFmtId="38" fontId="39" fillId="0" borderId="21" xfId="1" applyFont="1" applyFill="1" applyBorder="1" applyAlignment="1">
      <alignment horizontal="right" shrinkToFit="1"/>
    </xf>
    <xf numFmtId="38" fontId="39" fillId="0" borderId="49" xfId="1" applyFont="1" applyFill="1" applyBorder="1" applyAlignment="1">
      <alignment horizontal="right" shrinkToFit="1"/>
    </xf>
    <xf numFmtId="38" fontId="39" fillId="0" borderId="14" xfId="1" applyFont="1" applyFill="1" applyBorder="1" applyAlignment="1">
      <alignment shrinkToFit="1"/>
    </xf>
    <xf numFmtId="0" fontId="45" fillId="0" borderId="43" xfId="0" applyFont="1" applyBorder="1" applyAlignment="1">
      <alignment horizontal="center" vertical="center" shrinkToFit="1"/>
    </xf>
    <xf numFmtId="0" fontId="45" fillId="0" borderId="4" xfId="0" applyFont="1" applyBorder="1" applyAlignment="1">
      <alignment shrinkToFit="1"/>
    </xf>
    <xf numFmtId="0" fontId="39" fillId="0" borderId="40" xfId="0" applyFont="1" applyFill="1" applyBorder="1" applyAlignment="1">
      <alignment horizontal="center" shrinkToFit="1"/>
    </xf>
    <xf numFmtId="0" fontId="39" fillId="0" borderId="76" xfId="0" applyFont="1" applyFill="1" applyBorder="1" applyAlignment="1">
      <alignment horizontal="center" shrinkToFit="1"/>
    </xf>
    <xf numFmtId="0" fontId="47" fillId="0" borderId="34" xfId="0" applyFont="1" applyFill="1" applyBorder="1" applyAlignment="1">
      <alignment horizontal="center" shrinkToFit="1"/>
    </xf>
    <xf numFmtId="38" fontId="39" fillId="0" borderId="36" xfId="1" applyFont="1" applyFill="1" applyBorder="1" applyAlignment="1">
      <alignment horizontal="right" shrinkToFit="1"/>
    </xf>
    <xf numFmtId="38" fontId="39" fillId="0" borderId="50" xfId="1" applyFont="1" applyFill="1" applyBorder="1" applyAlignment="1">
      <alignment horizontal="right" shrinkToFit="1"/>
    </xf>
    <xf numFmtId="38" fontId="39" fillId="0" borderId="33" xfId="1" applyFont="1" applyFill="1" applyBorder="1" applyAlignment="1">
      <alignment shrinkToFit="1"/>
    </xf>
    <xf numFmtId="38" fontId="39" fillId="0" borderId="27" xfId="1" applyFont="1" applyFill="1" applyBorder="1" applyAlignment="1">
      <alignment horizontal="right" shrinkToFit="1"/>
    </xf>
    <xf numFmtId="38" fontId="39" fillId="0" borderId="76" xfId="1" applyFont="1" applyFill="1" applyBorder="1" applyAlignment="1">
      <alignment shrinkToFit="1"/>
    </xf>
    <xf numFmtId="38" fontId="39" fillId="0" borderId="26" xfId="1" applyFont="1" applyFill="1" applyBorder="1" applyAlignment="1">
      <alignment shrinkToFit="1"/>
    </xf>
    <xf numFmtId="38" fontId="39" fillId="0" borderId="40" xfId="1" applyFont="1" applyFill="1" applyBorder="1" applyAlignment="1">
      <alignment shrinkToFit="1"/>
    </xf>
    <xf numFmtId="38" fontId="39" fillId="0" borderId="11" xfId="1" applyFont="1" applyFill="1" applyBorder="1" applyAlignment="1">
      <alignment horizontal="right" vertical="center" shrinkToFit="1"/>
    </xf>
    <xf numFmtId="38" fontId="39" fillId="0" borderId="8" xfId="1" applyFont="1" applyFill="1" applyBorder="1" applyAlignment="1">
      <alignment horizontal="right" vertical="center" shrinkToFit="1"/>
    </xf>
    <xf numFmtId="38" fontId="39" fillId="0" borderId="86" xfId="1" applyFont="1" applyFill="1" applyBorder="1" applyAlignment="1">
      <alignment horizontal="right" vertical="center" shrinkToFit="1"/>
    </xf>
    <xf numFmtId="38" fontId="39" fillId="0" borderId="22" xfId="1" applyFont="1" applyFill="1" applyBorder="1" applyAlignment="1">
      <alignment shrinkToFit="1"/>
    </xf>
    <xf numFmtId="38" fontId="39" fillId="0" borderId="13" xfId="1" applyFont="1" applyFill="1" applyBorder="1" applyAlignment="1">
      <alignment horizontal="right" shrinkToFit="1"/>
    </xf>
    <xf numFmtId="38" fontId="39" fillId="0" borderId="3" xfId="1" applyFont="1" applyFill="1" applyBorder="1" applyAlignment="1">
      <alignment horizontal="right" shrinkToFit="1"/>
    </xf>
    <xf numFmtId="38" fontId="39" fillId="0" borderId="1" xfId="1" applyFont="1" applyFill="1" applyBorder="1" applyAlignment="1">
      <alignment shrinkToFit="1"/>
    </xf>
    <xf numFmtId="38" fontId="39" fillId="0" borderId="10" xfId="1" applyFont="1" applyFill="1" applyBorder="1" applyAlignment="1">
      <alignment horizontal="right" shrinkToFit="1"/>
    </xf>
    <xf numFmtId="38" fontId="39" fillId="0" borderId="14" xfId="1" applyFont="1" applyFill="1" applyBorder="1" applyAlignment="1">
      <alignment horizontal="right" shrinkToFit="1"/>
    </xf>
    <xf numFmtId="38" fontId="39" fillId="0" borderId="0" xfId="1" applyFont="1" applyFill="1" applyBorder="1" applyAlignment="1">
      <alignment shrinkToFit="1"/>
    </xf>
    <xf numFmtId="38" fontId="39" fillId="0" borderId="40" xfId="1" applyFont="1" applyFill="1" applyBorder="1" applyAlignment="1">
      <alignment horizontal="right" shrinkToFit="1"/>
    </xf>
    <xf numFmtId="0" fontId="32" fillId="0" borderId="3" xfId="0" applyFont="1" applyBorder="1" applyAlignment="1">
      <alignment horizontal="center" vertical="center"/>
    </xf>
    <xf numFmtId="0" fontId="32" fillId="0" borderId="13"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1" xfId="0" applyFont="1" applyBorder="1" applyAlignment="1">
      <alignment horizontal="center" vertical="center" textRotation="255"/>
    </xf>
    <xf numFmtId="0" fontId="32" fillId="0" borderId="13" xfId="0" applyFont="1" applyBorder="1" applyAlignment="1">
      <alignment horizontal="center" vertical="center" textRotation="255"/>
    </xf>
    <xf numFmtId="0" fontId="38" fillId="0" borderId="106" xfId="0" applyFont="1" applyFill="1" applyBorder="1" applyAlignment="1" applyProtection="1"/>
    <xf numFmtId="0" fontId="38" fillId="0" borderId="107" xfId="0" quotePrefix="1" applyFont="1" applyFill="1" applyBorder="1" applyAlignment="1" applyProtection="1">
      <alignment horizontal="center"/>
    </xf>
    <xf numFmtId="0" fontId="38" fillId="0" borderId="58" xfId="0" applyFont="1" applyFill="1" applyBorder="1" applyAlignment="1" applyProtection="1">
      <alignment horizontal="center" vertical="center" textRotation="255"/>
    </xf>
    <xf numFmtId="38" fontId="38" fillId="0" borderId="108" xfId="2" applyFont="1" applyFill="1" applyBorder="1" applyAlignment="1" applyProtection="1">
      <alignment shrinkToFit="1"/>
    </xf>
    <xf numFmtId="0" fontId="38" fillId="0" borderId="52" xfId="0" applyFont="1" applyFill="1" applyBorder="1" applyAlignment="1" applyProtection="1">
      <alignment horizontal="center" vertical="center" textRotation="255"/>
    </xf>
    <xf numFmtId="38" fontId="38" fillId="0" borderId="109" xfId="2" applyFont="1" applyFill="1" applyBorder="1" applyAlignment="1" applyProtection="1"/>
    <xf numFmtId="38" fontId="38" fillId="0" borderId="110" xfId="2" applyFont="1" applyFill="1" applyBorder="1" applyAlignment="1" applyProtection="1"/>
    <xf numFmtId="0" fontId="38" fillId="0" borderId="58" xfId="0" applyFont="1" applyFill="1" applyBorder="1" applyAlignment="1" applyProtection="1">
      <alignment vertical="center" textRotation="255"/>
    </xf>
    <xf numFmtId="38" fontId="38" fillId="0" borderId="111" xfId="2" applyFont="1" applyFill="1" applyBorder="1" applyAlignment="1" applyProtection="1">
      <alignment vertical="center"/>
      <protection locked="0"/>
    </xf>
    <xf numFmtId="0" fontId="38" fillId="0" borderId="52" xfId="0" applyFont="1" applyFill="1" applyBorder="1" applyAlignment="1" applyProtection="1">
      <alignment vertical="center" textRotation="255"/>
    </xf>
    <xf numFmtId="38" fontId="38" fillId="0" borderId="110" xfId="2" applyFont="1" applyFill="1" applyBorder="1" applyAlignment="1" applyProtection="1">
      <alignment vertical="center"/>
    </xf>
    <xf numFmtId="38" fontId="38" fillId="0" borderId="110" xfId="2" applyFont="1" applyFill="1" applyBorder="1" applyAlignment="1" applyProtection="1">
      <alignment vertical="center"/>
      <protection locked="0"/>
    </xf>
    <xf numFmtId="38" fontId="38" fillId="0" borderId="112" xfId="2" applyFont="1" applyFill="1" applyBorder="1" applyAlignment="1" applyProtection="1">
      <alignment vertical="center"/>
    </xf>
    <xf numFmtId="38" fontId="38" fillId="0" borderId="113" xfId="2" applyFont="1" applyFill="1" applyBorder="1" applyAlignment="1" applyProtection="1">
      <alignment vertical="center"/>
      <protection locked="0"/>
    </xf>
    <xf numFmtId="0" fontId="38" fillId="0" borderId="66" xfId="0" applyFont="1" applyFill="1" applyBorder="1" applyAlignment="1" applyProtection="1">
      <alignment shrinkToFit="1"/>
    </xf>
    <xf numFmtId="38" fontId="38" fillId="0" borderId="114" xfId="2" applyFont="1" applyFill="1" applyBorder="1" applyAlignment="1" applyProtection="1">
      <alignment vertical="center" shrinkToFit="1"/>
    </xf>
    <xf numFmtId="0" fontId="38" fillId="0" borderId="83" xfId="0" applyFont="1" applyFill="1" applyBorder="1" applyAlignment="1" applyProtection="1">
      <alignment horizontal="center" shrinkToFit="1"/>
    </xf>
    <xf numFmtId="38" fontId="38" fillId="0" borderId="115" xfId="2" applyFont="1" applyFill="1" applyBorder="1" applyAlignment="1" applyProtection="1">
      <alignment vertical="center" shrinkToFit="1"/>
    </xf>
    <xf numFmtId="38" fontId="49" fillId="0" borderId="108" xfId="2" applyFont="1" applyFill="1" applyBorder="1" applyAlignment="1" applyProtection="1">
      <alignment shrinkToFit="1"/>
    </xf>
    <xf numFmtId="38" fontId="49" fillId="0" borderId="109" xfId="2" applyFont="1" applyFill="1" applyBorder="1" applyAlignment="1" applyProtection="1"/>
    <xf numFmtId="38" fontId="49" fillId="0" borderId="110" xfId="2" applyFont="1" applyFill="1" applyBorder="1" applyAlignment="1" applyProtection="1"/>
    <xf numFmtId="38" fontId="49" fillId="0" borderId="111" xfId="2" applyFont="1" applyFill="1" applyBorder="1" applyAlignment="1" applyProtection="1">
      <alignment vertical="center"/>
      <protection locked="0"/>
    </xf>
    <xf numFmtId="38" fontId="49" fillId="0" borderId="110" xfId="2" applyFont="1" applyFill="1" applyBorder="1" applyAlignment="1" applyProtection="1">
      <alignment vertical="center"/>
    </xf>
    <xf numFmtId="38" fontId="49" fillId="0" borderId="110" xfId="2" applyFont="1" applyFill="1" applyBorder="1" applyAlignment="1" applyProtection="1">
      <alignment vertical="center"/>
      <protection locked="0"/>
    </xf>
    <xf numFmtId="38" fontId="49" fillId="0" borderId="112" xfId="2" applyFont="1" applyFill="1" applyBorder="1" applyAlignment="1" applyProtection="1">
      <alignment vertical="center"/>
    </xf>
    <xf numFmtId="38" fontId="49" fillId="0" borderId="113" xfId="2" applyFont="1" applyFill="1" applyBorder="1" applyAlignment="1" applyProtection="1">
      <alignment vertical="center"/>
      <protection locked="0"/>
    </xf>
    <xf numFmtId="38" fontId="49" fillId="0" borderId="114" xfId="2" applyFont="1" applyFill="1" applyBorder="1" applyAlignment="1" applyProtection="1">
      <alignment vertical="center" shrinkToFit="1"/>
    </xf>
    <xf numFmtId="38" fontId="49" fillId="0" borderId="115" xfId="2" applyFont="1" applyFill="1" applyBorder="1" applyAlignment="1" applyProtection="1">
      <alignment vertical="center" shrinkToFit="1"/>
    </xf>
    <xf numFmtId="176" fontId="43" fillId="0" borderId="5" xfId="0" applyNumberFormat="1" applyFont="1" applyFill="1" applyBorder="1" applyAlignment="1">
      <alignment horizontal="right" vertical="center"/>
    </xf>
    <xf numFmtId="176" fontId="43" fillId="7" borderId="15" xfId="0" applyNumberFormat="1" applyFont="1" applyFill="1" applyBorder="1" applyAlignment="1">
      <alignment horizontal="right"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Medium9"/>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406119572034243E-2"/>
          <c:y val="9.6751506919856942E-2"/>
          <c:w val="0.90481491591774421"/>
          <c:h val="0.74191615217951035"/>
        </c:manualLayout>
      </c:layout>
      <c:barChart>
        <c:barDir val="col"/>
        <c:grouping val="stacked"/>
        <c:varyColors val="0"/>
        <c:ser>
          <c:idx val="0"/>
          <c:order val="0"/>
          <c:tx>
            <c:strRef>
              <c:f>'労働時間(例)'!$B$5</c:f>
              <c:strCache>
                <c:ptCount val="1"/>
                <c:pt idx="0">
                  <c:v>施設メロン</c:v>
                </c:pt>
              </c:strCache>
            </c:strRef>
          </c:tx>
          <c:invertIfNegative val="0"/>
          <c:cat>
            <c:multiLvlStrRef>
              <c:f>'労働時間(例)'!$D$3:$AM$4</c:f>
              <c:multiLvlStrCache>
                <c:ptCount val="36"/>
                <c:lvl>
                  <c:pt idx="0">
                    <c:v>上</c:v>
                  </c:pt>
                  <c:pt idx="1">
                    <c:v>中</c:v>
                  </c:pt>
                  <c:pt idx="2">
                    <c:v>下</c:v>
                  </c:pt>
                  <c:pt idx="3">
                    <c:v>上</c:v>
                  </c:pt>
                  <c:pt idx="4">
                    <c:v>中</c:v>
                  </c:pt>
                  <c:pt idx="5">
                    <c:v>下</c:v>
                  </c:pt>
                  <c:pt idx="6">
                    <c:v>上</c:v>
                  </c:pt>
                  <c:pt idx="7">
                    <c:v>中</c:v>
                  </c:pt>
                  <c:pt idx="8">
                    <c:v>下</c:v>
                  </c:pt>
                  <c:pt idx="9">
                    <c:v>上</c:v>
                  </c:pt>
                  <c:pt idx="10">
                    <c:v>中</c:v>
                  </c:pt>
                  <c:pt idx="11">
                    <c:v>下</c:v>
                  </c:pt>
                  <c:pt idx="12">
                    <c:v>上</c:v>
                  </c:pt>
                  <c:pt idx="13">
                    <c:v>中</c:v>
                  </c:pt>
                  <c:pt idx="14">
                    <c:v>下</c:v>
                  </c:pt>
                  <c:pt idx="15">
                    <c:v>上</c:v>
                  </c:pt>
                  <c:pt idx="16">
                    <c:v>中</c:v>
                  </c:pt>
                  <c:pt idx="17">
                    <c:v>下</c:v>
                  </c:pt>
                  <c:pt idx="18">
                    <c:v>上</c:v>
                  </c:pt>
                  <c:pt idx="19">
                    <c:v>中</c:v>
                  </c:pt>
                  <c:pt idx="20">
                    <c:v>下</c:v>
                  </c:pt>
                  <c:pt idx="21">
                    <c:v>上</c:v>
                  </c:pt>
                  <c:pt idx="22">
                    <c:v>中</c:v>
                  </c:pt>
                  <c:pt idx="23">
                    <c:v>下</c:v>
                  </c:pt>
                  <c:pt idx="24">
                    <c:v>上</c:v>
                  </c:pt>
                  <c:pt idx="25">
                    <c:v>中</c:v>
                  </c:pt>
                  <c:pt idx="26">
                    <c:v>下</c:v>
                  </c:pt>
                  <c:pt idx="27">
                    <c:v>上</c:v>
                  </c:pt>
                  <c:pt idx="28">
                    <c:v>中</c:v>
                  </c:pt>
                  <c:pt idx="29">
                    <c:v>下</c:v>
                  </c:pt>
                  <c:pt idx="30">
                    <c:v>上</c:v>
                  </c:pt>
                  <c:pt idx="31">
                    <c:v>中</c:v>
                  </c:pt>
                  <c:pt idx="32">
                    <c:v>下</c:v>
                  </c:pt>
                  <c:pt idx="33">
                    <c:v>上</c:v>
                  </c:pt>
                  <c:pt idx="34">
                    <c:v>中</c:v>
                  </c:pt>
                  <c:pt idx="35">
                    <c:v>下</c:v>
                  </c:pt>
                </c:lvl>
                <c:lvl>
                  <c:pt idx="0">
                    <c:v>1月</c:v>
                  </c:pt>
                  <c:pt idx="3">
                    <c:v>２月</c:v>
                  </c:pt>
                  <c:pt idx="6">
                    <c:v>3月</c:v>
                  </c:pt>
                  <c:pt idx="9">
                    <c:v>4月</c:v>
                  </c:pt>
                  <c:pt idx="12">
                    <c:v>5月</c:v>
                  </c:pt>
                  <c:pt idx="15">
                    <c:v>6月</c:v>
                  </c:pt>
                  <c:pt idx="18">
                    <c:v>7月</c:v>
                  </c:pt>
                  <c:pt idx="21">
                    <c:v>8月</c:v>
                  </c:pt>
                  <c:pt idx="24">
                    <c:v>9月</c:v>
                  </c:pt>
                  <c:pt idx="27">
                    <c:v>10月</c:v>
                  </c:pt>
                  <c:pt idx="30">
                    <c:v>11月</c:v>
                  </c:pt>
                  <c:pt idx="33">
                    <c:v>12月</c:v>
                  </c:pt>
                </c:lvl>
              </c:multiLvlStrCache>
            </c:multiLvlStrRef>
          </c:cat>
          <c:val>
            <c:numRef>
              <c:f>'労働時間(例)'!$D$5:$AM$5</c:f>
              <c:numCache>
                <c:formatCode>General</c:formatCode>
                <c:ptCount val="36"/>
                <c:pt idx="7">
                  <c:v>3</c:v>
                </c:pt>
                <c:pt idx="8">
                  <c:v>3</c:v>
                </c:pt>
                <c:pt idx="9">
                  <c:v>22</c:v>
                </c:pt>
                <c:pt idx="10">
                  <c:v>57</c:v>
                </c:pt>
                <c:pt idx="11">
                  <c:v>60</c:v>
                </c:pt>
                <c:pt idx="12">
                  <c:v>47</c:v>
                </c:pt>
                <c:pt idx="13">
                  <c:v>1</c:v>
                </c:pt>
                <c:pt idx="14">
                  <c:v>34</c:v>
                </c:pt>
                <c:pt idx="15">
                  <c:v>51</c:v>
                </c:pt>
                <c:pt idx="16">
                  <c:v>4</c:v>
                </c:pt>
                <c:pt idx="17">
                  <c:v>4</c:v>
                </c:pt>
                <c:pt idx="18">
                  <c:v>5</c:v>
                </c:pt>
                <c:pt idx="19">
                  <c:v>5</c:v>
                </c:pt>
                <c:pt idx="20">
                  <c:v>82</c:v>
                </c:pt>
                <c:pt idx="21">
                  <c:v>7</c:v>
                </c:pt>
                <c:pt idx="22">
                  <c:v>50</c:v>
                </c:pt>
              </c:numCache>
            </c:numRef>
          </c:val>
          <c:extLst>
            <c:ext xmlns:c16="http://schemas.microsoft.com/office/drawing/2014/chart" uri="{C3380CC4-5D6E-409C-BE32-E72D297353CC}">
              <c16:uniqueId val="{00000000-4CE5-4FEF-A8D9-EC4A6971D5FD}"/>
            </c:ext>
          </c:extLst>
        </c:ser>
        <c:ser>
          <c:idx val="1"/>
          <c:order val="1"/>
          <c:tx>
            <c:strRef>
              <c:f>'労働時間(例)'!$B$6</c:f>
              <c:strCache>
                <c:ptCount val="1"/>
                <c:pt idx="0">
                  <c:v>施設ホウレンソウ</c:v>
                </c:pt>
              </c:strCache>
            </c:strRef>
          </c:tx>
          <c:invertIfNegative val="0"/>
          <c:cat>
            <c:multiLvlStrRef>
              <c:f>'労働時間(例)'!$D$3:$AM$4</c:f>
              <c:multiLvlStrCache>
                <c:ptCount val="36"/>
                <c:lvl>
                  <c:pt idx="0">
                    <c:v>上</c:v>
                  </c:pt>
                  <c:pt idx="1">
                    <c:v>中</c:v>
                  </c:pt>
                  <c:pt idx="2">
                    <c:v>下</c:v>
                  </c:pt>
                  <c:pt idx="3">
                    <c:v>上</c:v>
                  </c:pt>
                  <c:pt idx="4">
                    <c:v>中</c:v>
                  </c:pt>
                  <c:pt idx="5">
                    <c:v>下</c:v>
                  </c:pt>
                  <c:pt idx="6">
                    <c:v>上</c:v>
                  </c:pt>
                  <c:pt idx="7">
                    <c:v>中</c:v>
                  </c:pt>
                  <c:pt idx="8">
                    <c:v>下</c:v>
                  </c:pt>
                  <c:pt idx="9">
                    <c:v>上</c:v>
                  </c:pt>
                  <c:pt idx="10">
                    <c:v>中</c:v>
                  </c:pt>
                  <c:pt idx="11">
                    <c:v>下</c:v>
                  </c:pt>
                  <c:pt idx="12">
                    <c:v>上</c:v>
                  </c:pt>
                  <c:pt idx="13">
                    <c:v>中</c:v>
                  </c:pt>
                  <c:pt idx="14">
                    <c:v>下</c:v>
                  </c:pt>
                  <c:pt idx="15">
                    <c:v>上</c:v>
                  </c:pt>
                  <c:pt idx="16">
                    <c:v>中</c:v>
                  </c:pt>
                  <c:pt idx="17">
                    <c:v>下</c:v>
                  </c:pt>
                  <c:pt idx="18">
                    <c:v>上</c:v>
                  </c:pt>
                  <c:pt idx="19">
                    <c:v>中</c:v>
                  </c:pt>
                  <c:pt idx="20">
                    <c:v>下</c:v>
                  </c:pt>
                  <c:pt idx="21">
                    <c:v>上</c:v>
                  </c:pt>
                  <c:pt idx="22">
                    <c:v>中</c:v>
                  </c:pt>
                  <c:pt idx="23">
                    <c:v>下</c:v>
                  </c:pt>
                  <c:pt idx="24">
                    <c:v>上</c:v>
                  </c:pt>
                  <c:pt idx="25">
                    <c:v>中</c:v>
                  </c:pt>
                  <c:pt idx="26">
                    <c:v>下</c:v>
                  </c:pt>
                  <c:pt idx="27">
                    <c:v>上</c:v>
                  </c:pt>
                  <c:pt idx="28">
                    <c:v>中</c:v>
                  </c:pt>
                  <c:pt idx="29">
                    <c:v>下</c:v>
                  </c:pt>
                  <c:pt idx="30">
                    <c:v>上</c:v>
                  </c:pt>
                  <c:pt idx="31">
                    <c:v>中</c:v>
                  </c:pt>
                  <c:pt idx="32">
                    <c:v>下</c:v>
                  </c:pt>
                  <c:pt idx="33">
                    <c:v>上</c:v>
                  </c:pt>
                  <c:pt idx="34">
                    <c:v>中</c:v>
                  </c:pt>
                  <c:pt idx="35">
                    <c:v>下</c:v>
                  </c:pt>
                </c:lvl>
                <c:lvl>
                  <c:pt idx="0">
                    <c:v>1月</c:v>
                  </c:pt>
                  <c:pt idx="3">
                    <c:v>２月</c:v>
                  </c:pt>
                  <c:pt idx="6">
                    <c:v>3月</c:v>
                  </c:pt>
                  <c:pt idx="9">
                    <c:v>4月</c:v>
                  </c:pt>
                  <c:pt idx="12">
                    <c:v>5月</c:v>
                  </c:pt>
                  <c:pt idx="15">
                    <c:v>6月</c:v>
                  </c:pt>
                  <c:pt idx="18">
                    <c:v>7月</c:v>
                  </c:pt>
                  <c:pt idx="21">
                    <c:v>8月</c:v>
                  </c:pt>
                  <c:pt idx="24">
                    <c:v>9月</c:v>
                  </c:pt>
                  <c:pt idx="27">
                    <c:v>10月</c:v>
                  </c:pt>
                  <c:pt idx="30">
                    <c:v>11月</c:v>
                  </c:pt>
                  <c:pt idx="33">
                    <c:v>12月</c:v>
                  </c:pt>
                </c:lvl>
              </c:multiLvlStrCache>
            </c:multiLvlStrRef>
          </c:cat>
          <c:val>
            <c:numRef>
              <c:f>'労働時間(例)'!$D$6:$AM$6</c:f>
              <c:numCache>
                <c:formatCode>General</c:formatCode>
                <c:ptCount val="36"/>
                <c:pt idx="27">
                  <c:v>5</c:v>
                </c:pt>
                <c:pt idx="28">
                  <c:v>6</c:v>
                </c:pt>
                <c:pt idx="29">
                  <c:v>1</c:v>
                </c:pt>
                <c:pt idx="30">
                  <c:v>1</c:v>
                </c:pt>
                <c:pt idx="31">
                  <c:v>3</c:v>
                </c:pt>
                <c:pt idx="32">
                  <c:v>27</c:v>
                </c:pt>
                <c:pt idx="33">
                  <c:v>136</c:v>
                </c:pt>
                <c:pt idx="34">
                  <c:v>1</c:v>
                </c:pt>
              </c:numCache>
            </c:numRef>
          </c:val>
          <c:extLst>
            <c:ext xmlns:c16="http://schemas.microsoft.com/office/drawing/2014/chart" uri="{C3380CC4-5D6E-409C-BE32-E72D297353CC}">
              <c16:uniqueId val="{00000001-4CE5-4FEF-A8D9-EC4A6971D5FD}"/>
            </c:ext>
          </c:extLst>
        </c:ser>
        <c:ser>
          <c:idx val="2"/>
          <c:order val="2"/>
          <c:tx>
            <c:strRef>
              <c:f>'労働時間(例)'!$B$7</c:f>
              <c:strCache>
                <c:ptCount val="1"/>
                <c:pt idx="0">
                  <c:v>ナシ</c:v>
                </c:pt>
              </c:strCache>
            </c:strRef>
          </c:tx>
          <c:invertIfNegative val="0"/>
          <c:cat>
            <c:multiLvlStrRef>
              <c:f>'労働時間(例)'!$D$3:$AM$4</c:f>
              <c:multiLvlStrCache>
                <c:ptCount val="36"/>
                <c:lvl>
                  <c:pt idx="0">
                    <c:v>上</c:v>
                  </c:pt>
                  <c:pt idx="1">
                    <c:v>中</c:v>
                  </c:pt>
                  <c:pt idx="2">
                    <c:v>下</c:v>
                  </c:pt>
                  <c:pt idx="3">
                    <c:v>上</c:v>
                  </c:pt>
                  <c:pt idx="4">
                    <c:v>中</c:v>
                  </c:pt>
                  <c:pt idx="5">
                    <c:v>下</c:v>
                  </c:pt>
                  <c:pt idx="6">
                    <c:v>上</c:v>
                  </c:pt>
                  <c:pt idx="7">
                    <c:v>中</c:v>
                  </c:pt>
                  <c:pt idx="8">
                    <c:v>下</c:v>
                  </c:pt>
                  <c:pt idx="9">
                    <c:v>上</c:v>
                  </c:pt>
                  <c:pt idx="10">
                    <c:v>中</c:v>
                  </c:pt>
                  <c:pt idx="11">
                    <c:v>下</c:v>
                  </c:pt>
                  <c:pt idx="12">
                    <c:v>上</c:v>
                  </c:pt>
                  <c:pt idx="13">
                    <c:v>中</c:v>
                  </c:pt>
                  <c:pt idx="14">
                    <c:v>下</c:v>
                  </c:pt>
                  <c:pt idx="15">
                    <c:v>上</c:v>
                  </c:pt>
                  <c:pt idx="16">
                    <c:v>中</c:v>
                  </c:pt>
                  <c:pt idx="17">
                    <c:v>下</c:v>
                  </c:pt>
                  <c:pt idx="18">
                    <c:v>上</c:v>
                  </c:pt>
                  <c:pt idx="19">
                    <c:v>中</c:v>
                  </c:pt>
                  <c:pt idx="20">
                    <c:v>下</c:v>
                  </c:pt>
                  <c:pt idx="21">
                    <c:v>上</c:v>
                  </c:pt>
                  <c:pt idx="22">
                    <c:v>中</c:v>
                  </c:pt>
                  <c:pt idx="23">
                    <c:v>下</c:v>
                  </c:pt>
                  <c:pt idx="24">
                    <c:v>上</c:v>
                  </c:pt>
                  <c:pt idx="25">
                    <c:v>中</c:v>
                  </c:pt>
                  <c:pt idx="26">
                    <c:v>下</c:v>
                  </c:pt>
                  <c:pt idx="27">
                    <c:v>上</c:v>
                  </c:pt>
                  <c:pt idx="28">
                    <c:v>中</c:v>
                  </c:pt>
                  <c:pt idx="29">
                    <c:v>下</c:v>
                  </c:pt>
                  <c:pt idx="30">
                    <c:v>上</c:v>
                  </c:pt>
                  <c:pt idx="31">
                    <c:v>中</c:v>
                  </c:pt>
                  <c:pt idx="32">
                    <c:v>下</c:v>
                  </c:pt>
                  <c:pt idx="33">
                    <c:v>上</c:v>
                  </c:pt>
                  <c:pt idx="34">
                    <c:v>中</c:v>
                  </c:pt>
                  <c:pt idx="35">
                    <c:v>下</c:v>
                  </c:pt>
                </c:lvl>
                <c:lvl>
                  <c:pt idx="0">
                    <c:v>1月</c:v>
                  </c:pt>
                  <c:pt idx="3">
                    <c:v>２月</c:v>
                  </c:pt>
                  <c:pt idx="6">
                    <c:v>3月</c:v>
                  </c:pt>
                  <c:pt idx="9">
                    <c:v>4月</c:v>
                  </c:pt>
                  <c:pt idx="12">
                    <c:v>5月</c:v>
                  </c:pt>
                  <c:pt idx="15">
                    <c:v>6月</c:v>
                  </c:pt>
                  <c:pt idx="18">
                    <c:v>7月</c:v>
                  </c:pt>
                  <c:pt idx="21">
                    <c:v>8月</c:v>
                  </c:pt>
                  <c:pt idx="24">
                    <c:v>9月</c:v>
                  </c:pt>
                  <c:pt idx="27">
                    <c:v>10月</c:v>
                  </c:pt>
                  <c:pt idx="30">
                    <c:v>11月</c:v>
                  </c:pt>
                  <c:pt idx="33">
                    <c:v>12月</c:v>
                  </c:pt>
                </c:lvl>
              </c:multiLvlStrCache>
            </c:multiLvlStrRef>
          </c:cat>
          <c:val>
            <c:numRef>
              <c:f>'労働時間(例)'!$D$7:$AM$7</c:f>
              <c:numCache>
                <c:formatCode>General</c:formatCode>
                <c:ptCount val="36"/>
                <c:pt idx="0">
                  <c:v>5</c:v>
                </c:pt>
                <c:pt idx="1">
                  <c:v>9</c:v>
                </c:pt>
                <c:pt idx="2">
                  <c:v>13</c:v>
                </c:pt>
                <c:pt idx="3">
                  <c:v>4</c:v>
                </c:pt>
                <c:pt idx="4">
                  <c:v>4</c:v>
                </c:pt>
                <c:pt idx="8">
                  <c:v>1</c:v>
                </c:pt>
                <c:pt idx="9">
                  <c:v>1</c:v>
                </c:pt>
                <c:pt idx="10">
                  <c:v>11</c:v>
                </c:pt>
                <c:pt idx="11">
                  <c:v>9</c:v>
                </c:pt>
                <c:pt idx="12">
                  <c:v>11</c:v>
                </c:pt>
                <c:pt idx="13">
                  <c:v>23</c:v>
                </c:pt>
                <c:pt idx="14">
                  <c:v>27</c:v>
                </c:pt>
                <c:pt idx="15">
                  <c:v>1</c:v>
                </c:pt>
                <c:pt idx="16">
                  <c:v>3</c:v>
                </c:pt>
                <c:pt idx="17">
                  <c:v>17</c:v>
                </c:pt>
                <c:pt idx="18">
                  <c:v>7</c:v>
                </c:pt>
                <c:pt idx="19">
                  <c:v>9</c:v>
                </c:pt>
                <c:pt idx="20">
                  <c:v>7</c:v>
                </c:pt>
                <c:pt idx="21">
                  <c:v>15</c:v>
                </c:pt>
                <c:pt idx="22">
                  <c:v>25</c:v>
                </c:pt>
                <c:pt idx="23">
                  <c:v>15</c:v>
                </c:pt>
                <c:pt idx="24">
                  <c:v>15</c:v>
                </c:pt>
                <c:pt idx="25">
                  <c:v>2</c:v>
                </c:pt>
                <c:pt idx="26">
                  <c:v>5</c:v>
                </c:pt>
                <c:pt idx="29">
                  <c:v>10</c:v>
                </c:pt>
                <c:pt idx="30">
                  <c:v>13</c:v>
                </c:pt>
                <c:pt idx="31">
                  <c:v>12</c:v>
                </c:pt>
                <c:pt idx="33">
                  <c:v>12</c:v>
                </c:pt>
                <c:pt idx="34">
                  <c:v>10</c:v>
                </c:pt>
              </c:numCache>
            </c:numRef>
          </c:val>
          <c:extLst>
            <c:ext xmlns:c16="http://schemas.microsoft.com/office/drawing/2014/chart" uri="{C3380CC4-5D6E-409C-BE32-E72D297353CC}">
              <c16:uniqueId val="{00000002-4CE5-4FEF-A8D9-EC4A6971D5FD}"/>
            </c:ext>
          </c:extLst>
        </c:ser>
        <c:dLbls>
          <c:showLegendKey val="0"/>
          <c:showVal val="0"/>
          <c:showCatName val="0"/>
          <c:showSerName val="0"/>
          <c:showPercent val="0"/>
          <c:showBubbleSize val="0"/>
        </c:dLbls>
        <c:gapWidth val="150"/>
        <c:overlap val="100"/>
        <c:axId val="87592960"/>
        <c:axId val="87594496"/>
      </c:barChart>
      <c:catAx>
        <c:axId val="87592960"/>
        <c:scaling>
          <c:orientation val="minMax"/>
        </c:scaling>
        <c:delete val="0"/>
        <c:axPos val="b"/>
        <c:numFmt formatCode="General" sourceLinked="1"/>
        <c:majorTickMark val="out"/>
        <c:minorTickMark val="none"/>
        <c:tickLblPos val="nextTo"/>
        <c:crossAx val="87594496"/>
        <c:crosses val="autoZero"/>
        <c:auto val="1"/>
        <c:lblAlgn val="ctr"/>
        <c:lblOffset val="100"/>
        <c:noMultiLvlLbl val="0"/>
      </c:catAx>
      <c:valAx>
        <c:axId val="87594496"/>
        <c:scaling>
          <c:orientation val="minMax"/>
        </c:scaling>
        <c:delete val="0"/>
        <c:axPos val="l"/>
        <c:majorGridlines/>
        <c:numFmt formatCode="General" sourceLinked="1"/>
        <c:majorTickMark val="out"/>
        <c:minorTickMark val="none"/>
        <c:tickLblPos val="nextTo"/>
        <c:crossAx val="87592960"/>
        <c:crosses val="autoZero"/>
        <c:crossBetween val="between"/>
      </c:valAx>
    </c:plotArea>
    <c:legend>
      <c:legendPos val="r"/>
      <c:layout>
        <c:manualLayout>
          <c:xMode val="edge"/>
          <c:yMode val="edge"/>
          <c:x val="0.60645704790172028"/>
          <c:y val="0.2389579681514554"/>
          <c:w val="0.13804478427878539"/>
          <c:h val="0.19365901841359934"/>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23</xdr:col>
      <xdr:colOff>84762</xdr:colOff>
      <xdr:row>20</xdr:row>
      <xdr:rowOff>188498</xdr:rowOff>
    </xdr:from>
    <xdr:to>
      <xdr:col>25</xdr:col>
      <xdr:colOff>80554</xdr:colOff>
      <xdr:row>26</xdr:row>
      <xdr:rowOff>228600</xdr:rowOff>
    </xdr:to>
    <xdr:sp macro="" textlink="">
      <xdr:nvSpPr>
        <xdr:cNvPr id="37" name="正方形/長方形 36"/>
        <xdr:cNvSpPr/>
      </xdr:nvSpPr>
      <xdr:spPr>
        <a:xfrm>
          <a:off x="12799276" y="5250355"/>
          <a:ext cx="2107621" cy="13572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次世代人材投資資金は農業収入ではないので、ここには含めない。下の資金計画表の中に記載する。ただし、税務申告上は農業所得として算入します。</a:t>
          </a:r>
        </a:p>
      </xdr:txBody>
    </xdr:sp>
    <xdr:clientData/>
  </xdr:twoCellAnchor>
  <xdr:twoCellAnchor>
    <xdr:from>
      <xdr:col>22</xdr:col>
      <xdr:colOff>32657</xdr:colOff>
      <xdr:row>24</xdr:row>
      <xdr:rowOff>28935</xdr:rowOff>
    </xdr:from>
    <xdr:to>
      <xdr:col>23</xdr:col>
      <xdr:colOff>84762</xdr:colOff>
      <xdr:row>25</xdr:row>
      <xdr:rowOff>174171</xdr:rowOff>
    </xdr:to>
    <xdr:cxnSp macro="">
      <xdr:nvCxnSpPr>
        <xdr:cNvPr id="40" name="直線矢印コネクタ 39"/>
        <xdr:cNvCxnSpPr>
          <a:stCxn id="37" idx="1"/>
        </xdr:cNvCxnSpPr>
      </xdr:nvCxnSpPr>
      <xdr:spPr>
        <a:xfrm flipH="1">
          <a:off x="11832771" y="5928992"/>
          <a:ext cx="966505" cy="38472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141513</xdr:colOff>
      <xdr:row>72</xdr:row>
      <xdr:rowOff>191227</xdr:rowOff>
    </xdr:from>
    <xdr:to>
      <xdr:col>20</xdr:col>
      <xdr:colOff>291934</xdr:colOff>
      <xdr:row>79</xdr:row>
      <xdr:rowOff>4947</xdr:rowOff>
    </xdr:to>
    <xdr:sp macro="" textlink="">
      <xdr:nvSpPr>
        <xdr:cNvPr id="8" name="正方形/長方形 7"/>
        <xdr:cNvSpPr/>
      </xdr:nvSpPr>
      <xdr:spPr>
        <a:xfrm>
          <a:off x="12001004" y="18022027"/>
          <a:ext cx="2519548" cy="10052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bg1"/>
              </a:solidFill>
            </a:rPr>
            <a:t>高額な親株の導入時の費用は単年度経費ではなく減価償却資産として計上を求められる可能性があるので、税務署に要確認です。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7937</xdr:colOff>
      <xdr:row>16</xdr:row>
      <xdr:rowOff>79375</xdr:rowOff>
    </xdr:from>
    <xdr:to>
      <xdr:col>32</xdr:col>
      <xdr:colOff>228600</xdr:colOff>
      <xdr:row>35</xdr:row>
      <xdr:rowOff>50800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0.11015</cdr:x>
      <cdr:y>0.07764</cdr:y>
    </cdr:to>
    <cdr:sp macro="" textlink="">
      <cdr:nvSpPr>
        <cdr:cNvPr id="2" name="テキスト ボックス 1"/>
        <cdr:cNvSpPr txBox="1"/>
      </cdr:nvSpPr>
      <cdr:spPr>
        <a:xfrm xmlns:a="http://schemas.openxmlformats.org/drawingml/2006/main">
          <a:off x="0" y="0"/>
          <a:ext cx="914400"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労働時間</a:t>
          </a:r>
        </a:p>
      </cdr:txBody>
    </cdr:sp>
  </cdr:relSizeAnchor>
  <cdr:relSizeAnchor xmlns:cdr="http://schemas.openxmlformats.org/drawingml/2006/chartDrawing">
    <cdr:from>
      <cdr:x>0.1966</cdr:x>
      <cdr:y>0.12137</cdr:y>
    </cdr:from>
    <cdr:to>
      <cdr:x>0.30675</cdr:x>
      <cdr:y>0.19902</cdr:y>
    </cdr:to>
    <cdr:sp macro="" textlink="">
      <cdr:nvSpPr>
        <cdr:cNvPr id="3" name="テキスト ボックス 1"/>
        <cdr:cNvSpPr txBox="1"/>
      </cdr:nvSpPr>
      <cdr:spPr>
        <a:xfrm xmlns:a="http://schemas.openxmlformats.org/drawingml/2006/main">
          <a:off x="1631950" y="431800"/>
          <a:ext cx="914400" cy="2762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t>例）</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96"/>
  <sheetViews>
    <sheetView tabSelected="1" view="pageBreakPreview" topLeftCell="B1" zoomScaleNormal="100" zoomScaleSheetLayoutView="100" workbookViewId="0">
      <selection activeCell="B1" sqref="B1:D1"/>
    </sheetView>
  </sheetViews>
  <sheetFormatPr defaultColWidth="9" defaultRowHeight="13.5" x14ac:dyDescent="0.15"/>
  <cols>
    <col min="1" max="1" width="9" style="1"/>
    <col min="2" max="2" width="10.125" style="7" customWidth="1"/>
    <col min="3" max="3" width="8.25" style="7" customWidth="1"/>
    <col min="4" max="4" width="3" style="7" customWidth="1"/>
    <col min="5" max="5" width="10.25" style="7" customWidth="1"/>
    <col min="6" max="6" width="5.5" style="7" bestFit="1" customWidth="1"/>
    <col min="7" max="7" width="10.875" style="7" bestFit="1" customWidth="1"/>
    <col min="8" max="22" width="11.5" style="7" customWidth="1"/>
    <col min="23" max="23" width="13.375" style="1" customWidth="1"/>
    <col min="24" max="24" width="9" style="1"/>
    <col min="25" max="25" width="21.625" style="1" bestFit="1" customWidth="1"/>
    <col min="26" max="16384" width="9" style="1"/>
  </cols>
  <sheetData>
    <row r="1" spans="2:23" x14ac:dyDescent="0.15">
      <c r="B1" s="203" t="s">
        <v>6</v>
      </c>
      <c r="C1" s="203"/>
      <c r="D1" s="203"/>
      <c r="E1" s="88"/>
      <c r="F1" s="6"/>
      <c r="G1" s="6"/>
    </row>
    <row r="2" spans="2:23" ht="22.5" customHeight="1" x14ac:dyDescent="0.15">
      <c r="B2" s="204" t="s">
        <v>77</v>
      </c>
      <c r="C2" s="204"/>
      <c r="D2" s="205"/>
      <c r="E2" s="205"/>
      <c r="F2" s="205"/>
      <c r="G2" s="205"/>
      <c r="H2" s="205"/>
      <c r="I2" s="205"/>
      <c r="J2" s="205"/>
      <c r="K2" s="205"/>
      <c r="L2" s="205"/>
      <c r="M2" s="205"/>
      <c r="N2" s="205"/>
      <c r="O2" s="205"/>
      <c r="P2" s="205"/>
      <c r="Q2" s="205"/>
      <c r="R2" s="205"/>
      <c r="S2" s="205"/>
      <c r="T2" s="205"/>
      <c r="U2" s="205"/>
      <c r="V2" s="205"/>
    </row>
    <row r="3" spans="2:23" ht="19.5" customHeight="1" thickBot="1" x14ac:dyDescent="0.2">
      <c r="B3" s="8"/>
      <c r="C3" s="8"/>
      <c r="D3" s="9"/>
      <c r="E3" s="89"/>
      <c r="F3" s="9"/>
      <c r="G3" s="44"/>
      <c r="H3" s="9" t="s">
        <v>178</v>
      </c>
      <c r="I3" s="111" t="s">
        <v>166</v>
      </c>
      <c r="J3" s="111" t="s">
        <v>167</v>
      </c>
      <c r="K3" s="111" t="s">
        <v>168</v>
      </c>
      <c r="L3" s="111" t="s">
        <v>169</v>
      </c>
      <c r="M3" s="111" t="s">
        <v>170</v>
      </c>
      <c r="N3" s="111" t="s">
        <v>171</v>
      </c>
      <c r="O3" s="111" t="s">
        <v>172</v>
      </c>
      <c r="P3" s="111" t="s">
        <v>173</v>
      </c>
      <c r="Q3" s="111" t="s">
        <v>174</v>
      </c>
      <c r="R3" s="111" t="s">
        <v>175</v>
      </c>
      <c r="S3" s="111" t="s">
        <v>176</v>
      </c>
      <c r="T3" s="111" t="s">
        <v>177</v>
      </c>
      <c r="U3" s="111" t="s">
        <v>179</v>
      </c>
      <c r="V3" s="111" t="s">
        <v>180</v>
      </c>
      <c r="W3" s="9"/>
    </row>
    <row r="4" spans="2:23" ht="30.75" customHeight="1" thickBot="1" x14ac:dyDescent="0.2">
      <c r="B4" s="150"/>
      <c r="C4" s="151"/>
      <c r="D4" s="151"/>
      <c r="E4" s="151"/>
      <c r="F4" s="151"/>
      <c r="G4" s="152"/>
      <c r="H4" s="10" t="s">
        <v>0</v>
      </c>
      <c r="I4" s="10" t="s">
        <v>1</v>
      </c>
      <c r="J4" s="10" t="s">
        <v>2</v>
      </c>
      <c r="K4" s="10" t="s">
        <v>3</v>
      </c>
      <c r="L4" s="10" t="s">
        <v>4</v>
      </c>
      <c r="M4" s="10" t="s">
        <v>5</v>
      </c>
      <c r="N4" s="10" t="s">
        <v>76</v>
      </c>
      <c r="O4" s="10" t="s">
        <v>80</v>
      </c>
      <c r="P4" s="10" t="s">
        <v>81</v>
      </c>
      <c r="Q4" s="10" t="s">
        <v>79</v>
      </c>
      <c r="R4" s="10" t="s">
        <v>105</v>
      </c>
      <c r="S4" s="10" t="s">
        <v>106</v>
      </c>
      <c r="T4" s="10" t="s">
        <v>107</v>
      </c>
      <c r="U4" s="10" t="s">
        <v>108</v>
      </c>
      <c r="V4" s="11" t="s">
        <v>109</v>
      </c>
      <c r="W4" s="55"/>
    </row>
    <row r="5" spans="2:23" ht="19.5" customHeight="1" thickTop="1" x14ac:dyDescent="0.15">
      <c r="B5" s="206" t="s">
        <v>78</v>
      </c>
      <c r="C5" s="246" t="s">
        <v>94</v>
      </c>
      <c r="D5" s="247"/>
      <c r="E5" s="247"/>
      <c r="F5" s="247"/>
      <c r="G5" s="248"/>
      <c r="H5" s="249">
        <v>15</v>
      </c>
      <c r="I5" s="249">
        <v>15</v>
      </c>
      <c r="J5" s="249">
        <v>15</v>
      </c>
      <c r="K5" s="249">
        <v>25</v>
      </c>
      <c r="L5" s="249">
        <v>25</v>
      </c>
      <c r="M5" s="249">
        <v>25</v>
      </c>
      <c r="N5" s="249">
        <v>25</v>
      </c>
      <c r="O5" s="249">
        <v>25</v>
      </c>
      <c r="P5" s="249">
        <v>25</v>
      </c>
      <c r="Q5" s="249">
        <v>25</v>
      </c>
      <c r="R5" s="249">
        <v>25</v>
      </c>
      <c r="S5" s="249">
        <v>25</v>
      </c>
      <c r="T5" s="249">
        <v>25</v>
      </c>
      <c r="U5" s="249">
        <v>25</v>
      </c>
      <c r="V5" s="250">
        <v>25</v>
      </c>
      <c r="W5" s="56"/>
    </row>
    <row r="6" spans="2:23" ht="19.5" customHeight="1" x14ac:dyDescent="0.15">
      <c r="B6" s="207"/>
      <c r="C6" s="251" t="s">
        <v>93</v>
      </c>
      <c r="D6" s="252"/>
      <c r="E6" s="252"/>
      <c r="F6" s="252"/>
      <c r="G6" s="253"/>
      <c r="H6" s="254">
        <v>15</v>
      </c>
      <c r="I6" s="254">
        <v>15</v>
      </c>
      <c r="J6" s="254">
        <v>25</v>
      </c>
      <c r="K6" s="254">
        <v>25</v>
      </c>
      <c r="L6" s="254">
        <v>25</v>
      </c>
      <c r="M6" s="254">
        <v>25</v>
      </c>
      <c r="N6" s="254">
        <v>25</v>
      </c>
      <c r="O6" s="254">
        <v>25</v>
      </c>
      <c r="P6" s="254">
        <v>25</v>
      </c>
      <c r="Q6" s="254">
        <v>25</v>
      </c>
      <c r="R6" s="254">
        <v>25</v>
      </c>
      <c r="S6" s="254">
        <v>25</v>
      </c>
      <c r="T6" s="254">
        <v>25</v>
      </c>
      <c r="U6" s="254">
        <v>25</v>
      </c>
      <c r="V6" s="255">
        <v>25</v>
      </c>
      <c r="W6" s="56"/>
    </row>
    <row r="7" spans="2:23" ht="19.5" customHeight="1" x14ac:dyDescent="0.15">
      <c r="B7" s="207"/>
      <c r="C7" s="251" t="s">
        <v>103</v>
      </c>
      <c r="D7" s="252"/>
      <c r="E7" s="252"/>
      <c r="F7" s="252"/>
      <c r="G7" s="253"/>
      <c r="H7" s="254">
        <v>20</v>
      </c>
      <c r="I7" s="254">
        <v>20</v>
      </c>
      <c r="J7" s="254">
        <v>10</v>
      </c>
      <c r="K7" s="254">
        <v>10</v>
      </c>
      <c r="L7" s="254">
        <v>10</v>
      </c>
      <c r="M7" s="254">
        <v>10</v>
      </c>
      <c r="N7" s="254">
        <v>10</v>
      </c>
      <c r="O7" s="254">
        <v>10</v>
      </c>
      <c r="P7" s="254">
        <v>10</v>
      </c>
      <c r="Q7" s="254">
        <v>10</v>
      </c>
      <c r="R7" s="254">
        <v>10</v>
      </c>
      <c r="S7" s="254">
        <v>10</v>
      </c>
      <c r="T7" s="254">
        <v>10</v>
      </c>
      <c r="U7" s="254">
        <v>10</v>
      </c>
      <c r="V7" s="255">
        <v>10</v>
      </c>
      <c r="W7" s="56"/>
    </row>
    <row r="8" spans="2:23" ht="19.5" customHeight="1" x14ac:dyDescent="0.15">
      <c r="B8" s="208"/>
      <c r="C8" s="210"/>
      <c r="D8" s="211"/>
      <c r="E8" s="211"/>
      <c r="F8" s="211"/>
      <c r="G8" s="212"/>
      <c r="H8" s="14"/>
      <c r="I8" s="15"/>
      <c r="J8" s="15"/>
      <c r="K8" s="41"/>
      <c r="L8" s="41"/>
      <c r="M8" s="52"/>
      <c r="N8" s="52"/>
      <c r="O8" s="52"/>
      <c r="P8" s="52"/>
      <c r="Q8" s="52"/>
      <c r="R8" s="52"/>
      <c r="S8" s="52"/>
      <c r="T8" s="52"/>
      <c r="U8" s="52"/>
      <c r="V8" s="42"/>
      <c r="W8" s="56"/>
    </row>
    <row r="9" spans="2:23" ht="19.5" customHeight="1" thickBot="1" x14ac:dyDescent="0.2">
      <c r="B9" s="208"/>
      <c r="C9" s="213"/>
      <c r="D9" s="214"/>
      <c r="E9" s="214"/>
      <c r="F9" s="214"/>
      <c r="G9" s="215"/>
      <c r="H9" s="13"/>
      <c r="I9" s="17"/>
      <c r="J9" s="17"/>
      <c r="K9" s="26"/>
      <c r="L9" s="26"/>
      <c r="M9" s="24"/>
      <c r="N9" s="24"/>
      <c r="O9" s="24"/>
      <c r="P9" s="24"/>
      <c r="Q9" s="24"/>
      <c r="R9" s="24"/>
      <c r="S9" s="24"/>
      <c r="T9" s="24"/>
      <c r="U9" s="24"/>
      <c r="V9" s="25"/>
      <c r="W9" s="57"/>
    </row>
    <row r="10" spans="2:23" ht="19.5" customHeight="1" thickTop="1" thickBot="1" x14ac:dyDescent="0.2">
      <c r="B10" s="209"/>
      <c r="C10" s="216" t="s">
        <v>104</v>
      </c>
      <c r="D10" s="217"/>
      <c r="E10" s="217"/>
      <c r="F10" s="217"/>
      <c r="G10" s="218"/>
      <c r="H10" s="388">
        <f>SUM(H5:H9)</f>
        <v>50</v>
      </c>
      <c r="I10" s="388">
        <f t="shared" ref="I10:L10" si="0">SUM(I5:I9)</f>
        <v>50</v>
      </c>
      <c r="J10" s="388">
        <f t="shared" si="0"/>
        <v>50</v>
      </c>
      <c r="K10" s="388">
        <f t="shared" si="0"/>
        <v>60</v>
      </c>
      <c r="L10" s="388">
        <f t="shared" si="0"/>
        <v>60</v>
      </c>
      <c r="M10" s="388">
        <f>SUM(M5:M9)</f>
        <v>60</v>
      </c>
      <c r="N10" s="388">
        <f t="shared" ref="N10:U10" si="1">SUM(N5:N9)</f>
        <v>60</v>
      </c>
      <c r="O10" s="388">
        <f t="shared" si="1"/>
        <v>60</v>
      </c>
      <c r="P10" s="388">
        <f t="shared" si="1"/>
        <v>60</v>
      </c>
      <c r="Q10" s="388">
        <f t="shared" si="1"/>
        <v>60</v>
      </c>
      <c r="R10" s="388">
        <f t="shared" si="1"/>
        <v>60</v>
      </c>
      <c r="S10" s="388">
        <f t="shared" si="1"/>
        <v>60</v>
      </c>
      <c r="T10" s="388">
        <f t="shared" si="1"/>
        <v>60</v>
      </c>
      <c r="U10" s="388">
        <f t="shared" si="1"/>
        <v>60</v>
      </c>
      <c r="V10" s="389">
        <f>SUM(V5:V9)</f>
        <v>60</v>
      </c>
      <c r="W10" s="58"/>
    </row>
    <row r="11" spans="2:23" ht="18.600000000000001" customHeight="1" thickBot="1" x14ac:dyDescent="0.2">
      <c r="B11" s="90"/>
      <c r="C11" s="90"/>
      <c r="D11" s="90"/>
      <c r="E11" s="90"/>
      <c r="F11" s="90"/>
      <c r="G11" s="90"/>
      <c r="H11" s="18"/>
      <c r="I11" s="19"/>
      <c r="J11" s="19"/>
      <c r="K11" s="19"/>
      <c r="L11" s="19"/>
      <c r="M11" s="59"/>
      <c r="N11" s="59"/>
      <c r="O11" s="59"/>
      <c r="P11" s="59"/>
      <c r="Q11" s="59"/>
      <c r="R11" s="59"/>
      <c r="S11" s="59"/>
      <c r="T11" s="59"/>
      <c r="U11" s="59"/>
      <c r="V11" s="20" t="s">
        <v>72</v>
      </c>
      <c r="W11" s="59"/>
    </row>
    <row r="12" spans="2:23" ht="31.5" customHeight="1" thickBot="1" x14ac:dyDescent="0.2">
      <c r="B12" s="150"/>
      <c r="C12" s="151"/>
      <c r="D12" s="151"/>
      <c r="E12" s="151"/>
      <c r="F12" s="151"/>
      <c r="G12" s="152"/>
      <c r="H12" s="10" t="s">
        <v>0</v>
      </c>
      <c r="I12" s="10" t="s">
        <v>1</v>
      </c>
      <c r="J12" s="10" t="s">
        <v>2</v>
      </c>
      <c r="K12" s="10" t="s">
        <v>3</v>
      </c>
      <c r="L12" s="10" t="s">
        <v>4</v>
      </c>
      <c r="M12" s="10" t="s">
        <v>5</v>
      </c>
      <c r="N12" s="10" t="s">
        <v>76</v>
      </c>
      <c r="O12" s="10" t="s">
        <v>80</v>
      </c>
      <c r="P12" s="10" t="s">
        <v>81</v>
      </c>
      <c r="Q12" s="10" t="s">
        <v>79</v>
      </c>
      <c r="R12" s="10" t="s">
        <v>105</v>
      </c>
      <c r="S12" s="10" t="s">
        <v>106</v>
      </c>
      <c r="T12" s="10" t="s">
        <v>107</v>
      </c>
      <c r="U12" s="10" t="s">
        <v>108</v>
      </c>
      <c r="V12" s="11" t="s">
        <v>109</v>
      </c>
      <c r="W12" s="55"/>
    </row>
    <row r="13" spans="2:23" ht="19.5" customHeight="1" thickTop="1" x14ac:dyDescent="0.15">
      <c r="B13" s="256" t="s">
        <v>94</v>
      </c>
      <c r="C13" s="257"/>
      <c r="D13" s="257"/>
      <c r="E13" s="257"/>
      <c r="F13" s="258"/>
      <c r="G13" s="91" t="s">
        <v>114</v>
      </c>
      <c r="H13" s="265">
        <v>4500000</v>
      </c>
      <c r="I13" s="265">
        <v>4500000</v>
      </c>
      <c r="J13" s="265">
        <v>4500000</v>
      </c>
      <c r="K13" s="265">
        <v>7500000</v>
      </c>
      <c r="L13" s="265">
        <v>7500000</v>
      </c>
      <c r="M13" s="265">
        <v>7500000</v>
      </c>
      <c r="N13" s="265">
        <v>7500000</v>
      </c>
      <c r="O13" s="265">
        <v>7500000</v>
      </c>
      <c r="P13" s="265">
        <v>7500000</v>
      </c>
      <c r="Q13" s="265">
        <v>7500000</v>
      </c>
      <c r="R13" s="265">
        <v>7500000</v>
      </c>
      <c r="S13" s="265">
        <v>7500000</v>
      </c>
      <c r="T13" s="265">
        <v>7500000</v>
      </c>
      <c r="U13" s="265">
        <v>7500000</v>
      </c>
      <c r="V13" s="250">
        <v>7500000</v>
      </c>
      <c r="W13" s="58"/>
    </row>
    <row r="14" spans="2:23" ht="19.5" customHeight="1" x14ac:dyDescent="0.15">
      <c r="B14" s="259"/>
      <c r="C14" s="260"/>
      <c r="D14" s="260"/>
      <c r="E14" s="260"/>
      <c r="F14" s="261"/>
      <c r="G14" s="92" t="s">
        <v>113</v>
      </c>
      <c r="H14" s="266">
        <v>10000</v>
      </c>
      <c r="I14" s="266">
        <v>10000</v>
      </c>
      <c r="J14" s="266">
        <v>10000</v>
      </c>
      <c r="K14" s="266">
        <v>16000</v>
      </c>
      <c r="L14" s="266">
        <v>16000</v>
      </c>
      <c r="M14" s="266">
        <v>16000</v>
      </c>
      <c r="N14" s="266">
        <v>16000</v>
      </c>
      <c r="O14" s="266">
        <v>16000</v>
      </c>
      <c r="P14" s="266">
        <v>16000</v>
      </c>
      <c r="Q14" s="266">
        <v>16000</v>
      </c>
      <c r="R14" s="266">
        <v>16000</v>
      </c>
      <c r="S14" s="266">
        <v>16000</v>
      </c>
      <c r="T14" s="266">
        <v>16000</v>
      </c>
      <c r="U14" s="266">
        <v>16000</v>
      </c>
      <c r="V14" s="255">
        <v>16000</v>
      </c>
      <c r="W14" s="58"/>
    </row>
    <row r="15" spans="2:23" ht="19.5" customHeight="1" x14ac:dyDescent="0.15">
      <c r="B15" s="262" t="s">
        <v>93</v>
      </c>
      <c r="C15" s="263"/>
      <c r="D15" s="263"/>
      <c r="E15" s="263"/>
      <c r="F15" s="264"/>
      <c r="G15" s="93" t="s">
        <v>114</v>
      </c>
      <c r="H15" s="267">
        <v>2700000</v>
      </c>
      <c r="I15" s="267">
        <v>2700000</v>
      </c>
      <c r="J15" s="267">
        <v>4500000</v>
      </c>
      <c r="K15" s="267">
        <v>4500000</v>
      </c>
      <c r="L15" s="267">
        <v>4500000</v>
      </c>
      <c r="M15" s="267">
        <v>4500000</v>
      </c>
      <c r="N15" s="267">
        <v>4500000</v>
      </c>
      <c r="O15" s="267">
        <v>4500000</v>
      </c>
      <c r="P15" s="267">
        <v>4500000</v>
      </c>
      <c r="Q15" s="267">
        <v>4500000</v>
      </c>
      <c r="R15" s="267">
        <v>4500000</v>
      </c>
      <c r="S15" s="267">
        <v>4500000</v>
      </c>
      <c r="T15" s="267">
        <v>4500000</v>
      </c>
      <c r="U15" s="267">
        <v>4500000</v>
      </c>
      <c r="V15" s="268">
        <v>4500000</v>
      </c>
      <c r="W15" s="56"/>
    </row>
    <row r="16" spans="2:23" ht="19.5" customHeight="1" x14ac:dyDescent="0.15">
      <c r="B16" s="259"/>
      <c r="C16" s="260"/>
      <c r="D16" s="260"/>
      <c r="E16" s="260"/>
      <c r="F16" s="261"/>
      <c r="G16" s="92" t="s">
        <v>113</v>
      </c>
      <c r="H16" s="267">
        <v>8000</v>
      </c>
      <c r="I16" s="267">
        <v>8000</v>
      </c>
      <c r="J16" s="267">
        <v>13000</v>
      </c>
      <c r="K16" s="267">
        <v>13000</v>
      </c>
      <c r="L16" s="267">
        <v>13000</v>
      </c>
      <c r="M16" s="267">
        <v>13000</v>
      </c>
      <c r="N16" s="267">
        <v>13000</v>
      </c>
      <c r="O16" s="267">
        <v>13000</v>
      </c>
      <c r="P16" s="267">
        <v>13000</v>
      </c>
      <c r="Q16" s="267">
        <v>13000</v>
      </c>
      <c r="R16" s="267">
        <v>13000</v>
      </c>
      <c r="S16" s="267">
        <v>13000</v>
      </c>
      <c r="T16" s="267">
        <v>13000</v>
      </c>
      <c r="U16" s="267">
        <v>13000</v>
      </c>
      <c r="V16" s="268">
        <v>13000</v>
      </c>
      <c r="W16" s="56"/>
    </row>
    <row r="17" spans="2:25" ht="19.5" customHeight="1" x14ac:dyDescent="0.15">
      <c r="B17" s="262" t="s">
        <v>103</v>
      </c>
      <c r="C17" s="263"/>
      <c r="D17" s="263"/>
      <c r="E17" s="263"/>
      <c r="F17" s="264"/>
      <c r="G17" s="93" t="s">
        <v>114</v>
      </c>
      <c r="H17" s="267">
        <v>600000</v>
      </c>
      <c r="I17" s="267">
        <v>600000</v>
      </c>
      <c r="J17" s="267">
        <v>300000</v>
      </c>
      <c r="K17" s="267">
        <v>300000</v>
      </c>
      <c r="L17" s="267">
        <v>300000</v>
      </c>
      <c r="M17" s="267">
        <v>300000</v>
      </c>
      <c r="N17" s="267">
        <v>300000</v>
      </c>
      <c r="O17" s="267">
        <v>300000</v>
      </c>
      <c r="P17" s="267">
        <v>300000</v>
      </c>
      <c r="Q17" s="267">
        <v>300000</v>
      </c>
      <c r="R17" s="267">
        <v>300000</v>
      </c>
      <c r="S17" s="267">
        <v>300000</v>
      </c>
      <c r="T17" s="267">
        <v>300000</v>
      </c>
      <c r="U17" s="267">
        <v>300000</v>
      </c>
      <c r="V17" s="268">
        <v>300000</v>
      </c>
      <c r="W17" s="56"/>
    </row>
    <row r="18" spans="2:25" ht="19.5" customHeight="1" x14ac:dyDescent="0.15">
      <c r="B18" s="259"/>
      <c r="C18" s="260"/>
      <c r="D18" s="260"/>
      <c r="E18" s="260"/>
      <c r="F18" s="261"/>
      <c r="G18" s="92" t="s">
        <v>113</v>
      </c>
      <c r="H18" s="267">
        <v>6000</v>
      </c>
      <c r="I18" s="267">
        <v>6000</v>
      </c>
      <c r="J18" s="267">
        <v>3000</v>
      </c>
      <c r="K18" s="267">
        <v>3000</v>
      </c>
      <c r="L18" s="267">
        <v>3000</v>
      </c>
      <c r="M18" s="267">
        <v>3000</v>
      </c>
      <c r="N18" s="267">
        <v>3000</v>
      </c>
      <c r="O18" s="267">
        <v>3000</v>
      </c>
      <c r="P18" s="267">
        <v>3000</v>
      </c>
      <c r="Q18" s="267">
        <v>3000</v>
      </c>
      <c r="R18" s="267">
        <v>3000</v>
      </c>
      <c r="S18" s="267">
        <v>3000</v>
      </c>
      <c r="T18" s="267">
        <v>3000</v>
      </c>
      <c r="U18" s="267">
        <v>3000</v>
      </c>
      <c r="V18" s="268">
        <v>3000</v>
      </c>
      <c r="W18" s="56"/>
    </row>
    <row r="19" spans="2:25" ht="19.5" customHeight="1" x14ac:dyDescent="0.15">
      <c r="B19" s="188"/>
      <c r="C19" s="189"/>
      <c r="D19" s="189"/>
      <c r="E19" s="189"/>
      <c r="F19" s="190"/>
      <c r="G19" s="93" t="s">
        <v>114</v>
      </c>
      <c r="H19" s="12"/>
      <c r="I19" s="15"/>
      <c r="J19" s="15"/>
      <c r="K19" s="38"/>
      <c r="L19" s="15"/>
      <c r="M19" s="53"/>
      <c r="N19" s="53"/>
      <c r="O19" s="53"/>
      <c r="P19" s="53"/>
      <c r="Q19" s="53"/>
      <c r="R19" s="53"/>
      <c r="S19" s="53"/>
      <c r="T19" s="53"/>
      <c r="U19" s="53"/>
      <c r="V19" s="16"/>
      <c r="W19" s="56"/>
    </row>
    <row r="20" spans="2:25" ht="19.5" customHeight="1" x14ac:dyDescent="0.15">
      <c r="B20" s="191"/>
      <c r="C20" s="192"/>
      <c r="D20" s="192"/>
      <c r="E20" s="192"/>
      <c r="F20" s="193"/>
      <c r="G20" s="92" t="s">
        <v>113</v>
      </c>
      <c r="H20" s="21"/>
      <c r="I20" s="22"/>
      <c r="J20" s="22"/>
      <c r="K20" s="39"/>
      <c r="L20" s="39"/>
      <c r="M20" s="54"/>
      <c r="N20" s="54"/>
      <c r="O20" s="54"/>
      <c r="P20" s="54"/>
      <c r="Q20" s="54"/>
      <c r="R20" s="54"/>
      <c r="S20" s="54"/>
      <c r="T20" s="54"/>
      <c r="U20" s="54"/>
      <c r="V20" s="40"/>
      <c r="W20" s="56"/>
    </row>
    <row r="21" spans="2:25" ht="19.5" customHeight="1" x14ac:dyDescent="0.15">
      <c r="B21" s="194"/>
      <c r="C21" s="195"/>
      <c r="D21" s="195"/>
      <c r="E21" s="195"/>
      <c r="F21" s="196"/>
      <c r="G21" s="93" t="s">
        <v>114</v>
      </c>
      <c r="H21" s="14"/>
      <c r="I21" s="15"/>
      <c r="J21" s="15"/>
      <c r="K21" s="30"/>
      <c r="L21" s="30"/>
      <c r="M21" s="64"/>
      <c r="N21" s="64"/>
      <c r="O21" s="64"/>
      <c r="P21" s="64"/>
      <c r="Q21" s="64"/>
      <c r="R21" s="64"/>
      <c r="S21" s="64"/>
      <c r="T21" s="64"/>
      <c r="U21" s="64"/>
      <c r="V21" s="34"/>
      <c r="W21" s="57"/>
    </row>
    <row r="22" spans="2:25" ht="19.5" customHeight="1" thickBot="1" x14ac:dyDescent="0.2">
      <c r="B22" s="197"/>
      <c r="C22" s="198"/>
      <c r="D22" s="198"/>
      <c r="E22" s="198"/>
      <c r="F22" s="199"/>
      <c r="G22" s="92" t="s">
        <v>113</v>
      </c>
      <c r="H22" s="13"/>
      <c r="I22" s="29"/>
      <c r="J22" s="29"/>
      <c r="K22" s="24"/>
      <c r="L22" s="24"/>
      <c r="M22" s="24"/>
      <c r="N22" s="24"/>
      <c r="O22" s="24"/>
      <c r="P22" s="24"/>
      <c r="Q22" s="24"/>
      <c r="R22" s="24"/>
      <c r="S22" s="24"/>
      <c r="T22" s="24"/>
      <c r="U22" s="24"/>
      <c r="V22" s="35"/>
      <c r="W22" s="57"/>
    </row>
    <row r="23" spans="2:25" ht="19.5" customHeight="1" thickTop="1" thickBot="1" x14ac:dyDescent="0.2">
      <c r="B23" s="185" t="s">
        <v>71</v>
      </c>
      <c r="C23" s="186"/>
      <c r="D23" s="186"/>
      <c r="E23" s="186"/>
      <c r="F23" s="186"/>
      <c r="G23" s="187"/>
      <c r="H23" s="269">
        <f>H13+H15+H17+H19+H21</f>
        <v>7800000</v>
      </c>
      <c r="I23" s="269">
        <f t="shared" ref="I23:V23" si="2">I13+I15+I17+I19+I21</f>
        <v>7800000</v>
      </c>
      <c r="J23" s="269">
        <f t="shared" si="2"/>
        <v>9300000</v>
      </c>
      <c r="K23" s="269">
        <f t="shared" si="2"/>
        <v>12300000</v>
      </c>
      <c r="L23" s="269">
        <f t="shared" si="2"/>
        <v>12300000</v>
      </c>
      <c r="M23" s="269">
        <f t="shared" si="2"/>
        <v>12300000</v>
      </c>
      <c r="N23" s="269">
        <f t="shared" si="2"/>
        <v>12300000</v>
      </c>
      <c r="O23" s="269">
        <f t="shared" si="2"/>
        <v>12300000</v>
      </c>
      <c r="P23" s="269">
        <f t="shared" si="2"/>
        <v>12300000</v>
      </c>
      <c r="Q23" s="269">
        <f t="shared" si="2"/>
        <v>12300000</v>
      </c>
      <c r="R23" s="269">
        <f t="shared" si="2"/>
        <v>12300000</v>
      </c>
      <c r="S23" s="269">
        <f t="shared" si="2"/>
        <v>12300000</v>
      </c>
      <c r="T23" s="269">
        <f t="shared" si="2"/>
        <v>12300000</v>
      </c>
      <c r="U23" s="269">
        <f t="shared" si="2"/>
        <v>12300000</v>
      </c>
      <c r="V23" s="270">
        <f t="shared" si="2"/>
        <v>12300000</v>
      </c>
      <c r="W23" s="58"/>
    </row>
    <row r="24" spans="2:25" ht="9.75" customHeight="1" thickBot="1" x14ac:dyDescent="0.2">
      <c r="B24" s="63"/>
      <c r="C24" s="63"/>
      <c r="D24" s="63"/>
      <c r="E24" s="63"/>
      <c r="F24" s="63"/>
      <c r="G24" s="63"/>
      <c r="H24" s="63"/>
      <c r="I24" s="63"/>
      <c r="J24" s="63"/>
      <c r="K24" s="63"/>
      <c r="L24" s="63"/>
      <c r="M24" s="63"/>
      <c r="N24" s="63"/>
      <c r="O24" s="63"/>
      <c r="P24" s="63"/>
      <c r="Q24" s="63"/>
      <c r="R24" s="63"/>
      <c r="S24" s="63"/>
      <c r="T24" s="63"/>
      <c r="U24" s="63"/>
      <c r="V24" s="63"/>
      <c r="W24" s="63"/>
    </row>
    <row r="25" spans="2:25" ht="19.5" customHeight="1" x14ac:dyDescent="0.15">
      <c r="B25" s="159" t="s">
        <v>64</v>
      </c>
      <c r="C25" s="162" t="s">
        <v>24</v>
      </c>
      <c r="D25" s="153" t="s">
        <v>25</v>
      </c>
      <c r="E25" s="154"/>
      <c r="F25" s="154"/>
      <c r="G25" s="155"/>
      <c r="H25" s="271">
        <f t="shared" ref="H25:J25" si="3">H23</f>
        <v>7800000</v>
      </c>
      <c r="I25" s="271">
        <f t="shared" si="3"/>
        <v>7800000</v>
      </c>
      <c r="J25" s="271">
        <f t="shared" si="3"/>
        <v>9300000</v>
      </c>
      <c r="K25" s="271">
        <f>K23</f>
        <v>12300000</v>
      </c>
      <c r="L25" s="271">
        <f>L23</f>
        <v>12300000</v>
      </c>
      <c r="M25" s="271">
        <f t="shared" ref="M25" si="4">M23</f>
        <v>12300000</v>
      </c>
      <c r="N25" s="271">
        <f t="shared" ref="N25:U25" si="5">N23</f>
        <v>12300000</v>
      </c>
      <c r="O25" s="271">
        <f t="shared" si="5"/>
        <v>12300000</v>
      </c>
      <c r="P25" s="271">
        <f t="shared" si="5"/>
        <v>12300000</v>
      </c>
      <c r="Q25" s="271">
        <f t="shared" si="5"/>
        <v>12300000</v>
      </c>
      <c r="R25" s="271">
        <f t="shared" si="5"/>
        <v>12300000</v>
      </c>
      <c r="S25" s="271">
        <f t="shared" si="5"/>
        <v>12300000</v>
      </c>
      <c r="T25" s="271">
        <f t="shared" si="5"/>
        <v>12300000</v>
      </c>
      <c r="U25" s="271">
        <f t="shared" si="5"/>
        <v>12300000</v>
      </c>
      <c r="V25" s="272">
        <f>V23</f>
        <v>12300000</v>
      </c>
      <c r="W25" s="33"/>
      <c r="X25" s="36"/>
      <c r="Y25" s="37"/>
    </row>
    <row r="26" spans="2:25" ht="19.5" customHeight="1" x14ac:dyDescent="0.15">
      <c r="B26" s="160"/>
      <c r="C26" s="163"/>
      <c r="D26" s="156" t="s">
        <v>26</v>
      </c>
      <c r="E26" s="157"/>
      <c r="F26" s="157"/>
      <c r="G26" s="158"/>
      <c r="H26" s="273">
        <v>0</v>
      </c>
      <c r="I26" s="273">
        <v>0</v>
      </c>
      <c r="J26" s="273">
        <v>0</v>
      </c>
      <c r="K26" s="273">
        <v>0</v>
      </c>
      <c r="L26" s="273">
        <v>0</v>
      </c>
      <c r="M26" s="273">
        <v>0</v>
      </c>
      <c r="N26" s="273">
        <v>0</v>
      </c>
      <c r="O26" s="273">
        <v>0</v>
      </c>
      <c r="P26" s="273">
        <v>0</v>
      </c>
      <c r="Q26" s="273">
        <v>0</v>
      </c>
      <c r="R26" s="273">
        <v>0</v>
      </c>
      <c r="S26" s="273">
        <v>0</v>
      </c>
      <c r="T26" s="273">
        <v>0</v>
      </c>
      <c r="U26" s="273">
        <v>0</v>
      </c>
      <c r="V26" s="274">
        <v>0</v>
      </c>
      <c r="W26" s="33"/>
    </row>
    <row r="27" spans="2:25" ht="19.5" customHeight="1" x14ac:dyDescent="0.15">
      <c r="B27" s="160"/>
      <c r="C27" s="163"/>
      <c r="D27" s="156"/>
      <c r="E27" s="157"/>
      <c r="F27" s="157"/>
      <c r="G27" s="158"/>
      <c r="H27" s="273">
        <v>0</v>
      </c>
      <c r="I27" s="273">
        <v>0</v>
      </c>
      <c r="J27" s="273">
        <v>0</v>
      </c>
      <c r="K27" s="273">
        <v>0</v>
      </c>
      <c r="L27" s="273">
        <v>0</v>
      </c>
      <c r="M27" s="273">
        <v>0</v>
      </c>
      <c r="N27" s="273">
        <v>0</v>
      </c>
      <c r="O27" s="273">
        <v>0</v>
      </c>
      <c r="P27" s="273">
        <v>0</v>
      </c>
      <c r="Q27" s="273">
        <v>0</v>
      </c>
      <c r="R27" s="273">
        <v>0</v>
      </c>
      <c r="S27" s="273">
        <v>0</v>
      </c>
      <c r="T27" s="273">
        <v>0</v>
      </c>
      <c r="U27" s="273">
        <v>0</v>
      </c>
      <c r="V27" s="274">
        <v>0</v>
      </c>
      <c r="W27" s="33"/>
    </row>
    <row r="28" spans="2:25" ht="19.5" customHeight="1" x14ac:dyDescent="0.15">
      <c r="B28" s="161"/>
      <c r="C28" s="163"/>
      <c r="D28" s="156" t="s">
        <v>27</v>
      </c>
      <c r="E28" s="157"/>
      <c r="F28" s="157"/>
      <c r="G28" s="158"/>
      <c r="H28" s="273">
        <f>SUM(H25:H27)</f>
        <v>7800000</v>
      </c>
      <c r="I28" s="273">
        <f t="shared" ref="I28:V28" si="6">SUM(I25:I27)</f>
        <v>7800000</v>
      </c>
      <c r="J28" s="273">
        <f t="shared" si="6"/>
        <v>9300000</v>
      </c>
      <c r="K28" s="273">
        <f t="shared" si="6"/>
        <v>12300000</v>
      </c>
      <c r="L28" s="273">
        <f t="shared" si="6"/>
        <v>12300000</v>
      </c>
      <c r="M28" s="273">
        <f t="shared" ref="M28" si="7">SUM(M25:M27)</f>
        <v>12300000</v>
      </c>
      <c r="N28" s="273">
        <f t="shared" ref="N28:U28" si="8">SUM(N25:N27)</f>
        <v>12300000</v>
      </c>
      <c r="O28" s="273">
        <f t="shared" si="8"/>
        <v>12300000</v>
      </c>
      <c r="P28" s="273">
        <f t="shared" si="8"/>
        <v>12300000</v>
      </c>
      <c r="Q28" s="273">
        <f t="shared" si="8"/>
        <v>12300000</v>
      </c>
      <c r="R28" s="273">
        <f t="shared" si="8"/>
        <v>12300000</v>
      </c>
      <c r="S28" s="273">
        <f t="shared" si="8"/>
        <v>12300000</v>
      </c>
      <c r="T28" s="273">
        <f t="shared" si="8"/>
        <v>12300000</v>
      </c>
      <c r="U28" s="273">
        <f t="shared" si="8"/>
        <v>12300000</v>
      </c>
      <c r="V28" s="274">
        <f t="shared" si="6"/>
        <v>12300000</v>
      </c>
      <c r="W28" s="33"/>
    </row>
    <row r="29" spans="2:25" ht="19.5" customHeight="1" x14ac:dyDescent="0.15">
      <c r="B29" s="179" t="s">
        <v>63</v>
      </c>
      <c r="C29" s="163" t="s">
        <v>28</v>
      </c>
      <c r="D29" s="183" t="s">
        <v>29</v>
      </c>
      <c r="E29" s="184"/>
      <c r="F29" s="184"/>
      <c r="G29" s="158"/>
      <c r="H29" s="275">
        <v>350000</v>
      </c>
      <c r="I29" s="275">
        <v>350000</v>
      </c>
      <c r="J29" s="275">
        <v>466000</v>
      </c>
      <c r="K29" s="275">
        <v>583000</v>
      </c>
      <c r="L29" s="275">
        <v>583000</v>
      </c>
      <c r="M29" s="275">
        <v>583000</v>
      </c>
      <c r="N29" s="275">
        <v>583000</v>
      </c>
      <c r="O29" s="275">
        <v>583000</v>
      </c>
      <c r="P29" s="275">
        <v>583000</v>
      </c>
      <c r="Q29" s="275">
        <v>583000</v>
      </c>
      <c r="R29" s="275">
        <v>583000</v>
      </c>
      <c r="S29" s="275">
        <v>583000</v>
      </c>
      <c r="T29" s="275">
        <v>583000</v>
      </c>
      <c r="U29" s="275">
        <v>583000</v>
      </c>
      <c r="V29" s="276">
        <v>583000</v>
      </c>
      <c r="W29" s="33" t="s">
        <v>95</v>
      </c>
    </row>
    <row r="30" spans="2:25" ht="19.5" customHeight="1" x14ac:dyDescent="0.15">
      <c r="B30" s="180"/>
      <c r="C30" s="163"/>
      <c r="D30" s="183" t="s">
        <v>30</v>
      </c>
      <c r="E30" s="184"/>
      <c r="F30" s="184"/>
      <c r="G30" s="158"/>
      <c r="H30" s="275">
        <v>200000</v>
      </c>
      <c r="I30" s="275">
        <v>200000</v>
      </c>
      <c r="J30" s="275">
        <v>266000</v>
      </c>
      <c r="K30" s="275">
        <v>330000</v>
      </c>
      <c r="L30" s="275">
        <v>330000</v>
      </c>
      <c r="M30" s="275">
        <v>330000</v>
      </c>
      <c r="N30" s="275">
        <v>330000</v>
      </c>
      <c r="O30" s="275">
        <v>330000</v>
      </c>
      <c r="P30" s="275">
        <v>330000</v>
      </c>
      <c r="Q30" s="275">
        <v>330000</v>
      </c>
      <c r="R30" s="275">
        <v>330000</v>
      </c>
      <c r="S30" s="275">
        <v>330000</v>
      </c>
      <c r="T30" s="275">
        <v>330000</v>
      </c>
      <c r="U30" s="275">
        <v>330000</v>
      </c>
      <c r="V30" s="277">
        <v>330000</v>
      </c>
      <c r="W30" s="33"/>
    </row>
    <row r="31" spans="2:25" ht="19.5" customHeight="1" x14ac:dyDescent="0.15">
      <c r="B31" s="180"/>
      <c r="C31" s="163"/>
      <c r="D31" s="183" t="s">
        <v>31</v>
      </c>
      <c r="E31" s="184"/>
      <c r="F31" s="184"/>
      <c r="G31" s="158"/>
      <c r="H31" s="275">
        <v>120000</v>
      </c>
      <c r="I31" s="275">
        <v>120000</v>
      </c>
      <c r="J31" s="275">
        <v>160000</v>
      </c>
      <c r="K31" s="275">
        <v>200000</v>
      </c>
      <c r="L31" s="275">
        <v>200000</v>
      </c>
      <c r="M31" s="275">
        <v>200000</v>
      </c>
      <c r="N31" s="275">
        <v>200000</v>
      </c>
      <c r="O31" s="275">
        <v>200000</v>
      </c>
      <c r="P31" s="275">
        <v>200000</v>
      </c>
      <c r="Q31" s="275">
        <v>200000</v>
      </c>
      <c r="R31" s="275">
        <v>200000</v>
      </c>
      <c r="S31" s="275">
        <v>200000</v>
      </c>
      <c r="T31" s="275">
        <v>200000</v>
      </c>
      <c r="U31" s="275">
        <v>200000</v>
      </c>
      <c r="V31" s="277">
        <v>200000</v>
      </c>
      <c r="W31" s="33"/>
    </row>
    <row r="32" spans="2:25" ht="19.5" customHeight="1" x14ac:dyDescent="0.15">
      <c r="B32" s="180"/>
      <c r="C32" s="163"/>
      <c r="D32" s="183" t="s">
        <v>32</v>
      </c>
      <c r="E32" s="184"/>
      <c r="F32" s="184"/>
      <c r="G32" s="158"/>
      <c r="H32" s="275">
        <v>900000</v>
      </c>
      <c r="I32" s="275">
        <v>900000</v>
      </c>
      <c r="J32" s="275">
        <v>1200000</v>
      </c>
      <c r="K32" s="275">
        <v>1500000</v>
      </c>
      <c r="L32" s="275">
        <v>1500000</v>
      </c>
      <c r="M32" s="275">
        <v>1500000</v>
      </c>
      <c r="N32" s="275">
        <v>1500000</v>
      </c>
      <c r="O32" s="275">
        <v>1500000</v>
      </c>
      <c r="P32" s="275">
        <v>1500000</v>
      </c>
      <c r="Q32" s="275">
        <v>1500000</v>
      </c>
      <c r="R32" s="275">
        <v>1500000</v>
      </c>
      <c r="S32" s="275">
        <v>1500000</v>
      </c>
      <c r="T32" s="275">
        <v>1500000</v>
      </c>
      <c r="U32" s="275">
        <v>1500000</v>
      </c>
      <c r="V32" s="278">
        <v>1500000</v>
      </c>
      <c r="W32" s="33" t="s">
        <v>82</v>
      </c>
    </row>
    <row r="33" spans="2:23" ht="19.5" customHeight="1" x14ac:dyDescent="0.15">
      <c r="B33" s="180"/>
      <c r="C33" s="163"/>
      <c r="D33" s="183" t="s">
        <v>33</v>
      </c>
      <c r="E33" s="184"/>
      <c r="F33" s="184"/>
      <c r="G33" s="158"/>
      <c r="H33" s="275">
        <v>250000</v>
      </c>
      <c r="I33" s="275">
        <v>250000</v>
      </c>
      <c r="J33" s="275">
        <v>333000</v>
      </c>
      <c r="K33" s="275">
        <v>416000</v>
      </c>
      <c r="L33" s="275">
        <v>416000</v>
      </c>
      <c r="M33" s="275">
        <v>416000</v>
      </c>
      <c r="N33" s="275">
        <v>416000</v>
      </c>
      <c r="O33" s="275">
        <v>416000</v>
      </c>
      <c r="P33" s="275">
        <v>416000</v>
      </c>
      <c r="Q33" s="275">
        <v>416000</v>
      </c>
      <c r="R33" s="275">
        <v>416000</v>
      </c>
      <c r="S33" s="275">
        <v>416000</v>
      </c>
      <c r="T33" s="275">
        <v>416000</v>
      </c>
      <c r="U33" s="275">
        <v>416000</v>
      </c>
      <c r="V33" s="276">
        <v>416000</v>
      </c>
      <c r="W33" s="33" t="s">
        <v>83</v>
      </c>
    </row>
    <row r="34" spans="2:23" ht="19.5" customHeight="1" x14ac:dyDescent="0.15">
      <c r="B34" s="180"/>
      <c r="C34" s="163"/>
      <c r="D34" s="183" t="s">
        <v>34</v>
      </c>
      <c r="E34" s="184"/>
      <c r="F34" s="184"/>
      <c r="G34" s="158"/>
      <c r="H34" s="275">
        <v>0</v>
      </c>
      <c r="I34" s="275">
        <v>0</v>
      </c>
      <c r="J34" s="275">
        <v>0</v>
      </c>
      <c r="K34" s="275">
        <v>0</v>
      </c>
      <c r="L34" s="275">
        <v>0</v>
      </c>
      <c r="M34" s="275">
        <v>0</v>
      </c>
      <c r="N34" s="275">
        <v>0</v>
      </c>
      <c r="O34" s="275">
        <v>0</v>
      </c>
      <c r="P34" s="275">
        <v>0</v>
      </c>
      <c r="Q34" s="275">
        <v>0</v>
      </c>
      <c r="R34" s="275">
        <v>0</v>
      </c>
      <c r="S34" s="275">
        <v>0</v>
      </c>
      <c r="T34" s="275">
        <v>0</v>
      </c>
      <c r="U34" s="275">
        <v>0</v>
      </c>
      <c r="V34" s="276">
        <v>0</v>
      </c>
      <c r="W34" s="33"/>
    </row>
    <row r="35" spans="2:23" ht="19.5" customHeight="1" x14ac:dyDescent="0.15">
      <c r="B35" s="180"/>
      <c r="C35" s="163"/>
      <c r="D35" s="183" t="s">
        <v>35</v>
      </c>
      <c r="E35" s="184"/>
      <c r="F35" s="184"/>
      <c r="G35" s="158"/>
      <c r="H35" s="275">
        <v>50000</v>
      </c>
      <c r="I35" s="275">
        <v>50000</v>
      </c>
      <c r="J35" s="275">
        <v>83000</v>
      </c>
      <c r="K35" s="275">
        <v>83000</v>
      </c>
      <c r="L35" s="275">
        <v>83000</v>
      </c>
      <c r="M35" s="275">
        <v>83000</v>
      </c>
      <c r="N35" s="275">
        <v>83000</v>
      </c>
      <c r="O35" s="275">
        <v>83000</v>
      </c>
      <c r="P35" s="275">
        <v>83000</v>
      </c>
      <c r="Q35" s="275">
        <v>83000</v>
      </c>
      <c r="R35" s="275">
        <v>83000</v>
      </c>
      <c r="S35" s="275">
        <v>83000</v>
      </c>
      <c r="T35" s="275">
        <v>83000</v>
      </c>
      <c r="U35" s="275">
        <v>83000</v>
      </c>
      <c r="V35" s="276">
        <v>83000</v>
      </c>
      <c r="W35" s="33" t="s">
        <v>84</v>
      </c>
    </row>
    <row r="36" spans="2:23" ht="19.5" customHeight="1" x14ac:dyDescent="0.15">
      <c r="B36" s="180"/>
      <c r="C36" s="163"/>
      <c r="D36" s="183" t="s">
        <v>36</v>
      </c>
      <c r="E36" s="184"/>
      <c r="F36" s="184"/>
      <c r="G36" s="158"/>
      <c r="H36" s="279">
        <f>H23*0.115</f>
        <v>897000</v>
      </c>
      <c r="I36" s="279">
        <f t="shared" ref="I36:U36" si="9">I23*0.115</f>
        <v>897000</v>
      </c>
      <c r="J36" s="279">
        <f t="shared" si="9"/>
        <v>1069500</v>
      </c>
      <c r="K36" s="279">
        <f t="shared" si="9"/>
        <v>1414500</v>
      </c>
      <c r="L36" s="279">
        <f t="shared" si="9"/>
        <v>1414500</v>
      </c>
      <c r="M36" s="279">
        <f t="shared" si="9"/>
        <v>1414500</v>
      </c>
      <c r="N36" s="279">
        <f t="shared" si="9"/>
        <v>1414500</v>
      </c>
      <c r="O36" s="279">
        <f t="shared" si="9"/>
        <v>1414500</v>
      </c>
      <c r="P36" s="279">
        <f t="shared" si="9"/>
        <v>1414500</v>
      </c>
      <c r="Q36" s="279">
        <f t="shared" si="9"/>
        <v>1414500</v>
      </c>
      <c r="R36" s="279">
        <f t="shared" si="9"/>
        <v>1414500</v>
      </c>
      <c r="S36" s="279">
        <f t="shared" si="9"/>
        <v>1414500</v>
      </c>
      <c r="T36" s="279">
        <f t="shared" si="9"/>
        <v>1414500</v>
      </c>
      <c r="U36" s="279">
        <f t="shared" si="9"/>
        <v>1414500</v>
      </c>
      <c r="V36" s="277">
        <v>1414500</v>
      </c>
      <c r="W36" s="33" t="s">
        <v>85</v>
      </c>
    </row>
    <row r="37" spans="2:23" ht="19.5" customHeight="1" x14ac:dyDescent="0.15">
      <c r="B37" s="180"/>
      <c r="C37" s="163"/>
      <c r="D37" s="183" t="s">
        <v>37</v>
      </c>
      <c r="E37" s="184"/>
      <c r="F37" s="184"/>
      <c r="G37" s="158"/>
      <c r="H37" s="275">
        <v>450000</v>
      </c>
      <c r="I37" s="275">
        <v>450000</v>
      </c>
      <c r="J37" s="275">
        <v>600000</v>
      </c>
      <c r="K37" s="275">
        <v>750000</v>
      </c>
      <c r="L37" s="275">
        <v>750000</v>
      </c>
      <c r="M37" s="275">
        <v>750000</v>
      </c>
      <c r="N37" s="275">
        <v>750000</v>
      </c>
      <c r="O37" s="275">
        <v>750000</v>
      </c>
      <c r="P37" s="275">
        <v>750000</v>
      </c>
      <c r="Q37" s="275">
        <v>750000</v>
      </c>
      <c r="R37" s="275">
        <v>750000</v>
      </c>
      <c r="S37" s="275">
        <v>750000</v>
      </c>
      <c r="T37" s="275">
        <v>750000</v>
      </c>
      <c r="U37" s="275">
        <v>750000</v>
      </c>
      <c r="V37" s="277">
        <v>750000</v>
      </c>
      <c r="W37" s="33" t="s">
        <v>86</v>
      </c>
    </row>
    <row r="38" spans="2:23" ht="19.5" customHeight="1" x14ac:dyDescent="0.15">
      <c r="B38" s="180"/>
      <c r="C38" s="163"/>
      <c r="D38" s="183" t="s">
        <v>38</v>
      </c>
      <c r="E38" s="184"/>
      <c r="F38" s="184"/>
      <c r="G38" s="158"/>
      <c r="H38" s="275"/>
      <c r="I38" s="275"/>
      <c r="J38" s="275"/>
      <c r="K38" s="275"/>
      <c r="L38" s="275"/>
      <c r="M38" s="280"/>
      <c r="N38" s="280"/>
      <c r="O38" s="280"/>
      <c r="P38" s="280"/>
      <c r="Q38" s="280"/>
      <c r="R38" s="280"/>
      <c r="S38" s="280"/>
      <c r="T38" s="280"/>
      <c r="U38" s="280"/>
      <c r="V38" s="276"/>
      <c r="W38" s="33"/>
    </row>
    <row r="39" spans="2:23" ht="19.5" customHeight="1" x14ac:dyDescent="0.15">
      <c r="B39" s="180"/>
      <c r="C39" s="163"/>
      <c r="D39" s="156" t="s">
        <v>39</v>
      </c>
      <c r="E39" s="157"/>
      <c r="F39" s="157"/>
      <c r="G39" s="158"/>
      <c r="H39" s="273">
        <f>SUM(H29:H38)</f>
        <v>3217000</v>
      </c>
      <c r="I39" s="273">
        <f t="shared" ref="I39:V39" si="10">SUM(I29:I38)</f>
        <v>3217000</v>
      </c>
      <c r="J39" s="273">
        <f t="shared" si="10"/>
        <v>4177500</v>
      </c>
      <c r="K39" s="273">
        <f t="shared" si="10"/>
        <v>5276500</v>
      </c>
      <c r="L39" s="273">
        <f t="shared" si="10"/>
        <v>5276500</v>
      </c>
      <c r="M39" s="273">
        <f>SUM(M29:M38)</f>
        <v>5276500</v>
      </c>
      <c r="N39" s="273">
        <f t="shared" ref="N39:U39" si="11">SUM(N29:N38)</f>
        <v>5276500</v>
      </c>
      <c r="O39" s="273">
        <f t="shared" si="11"/>
        <v>5276500</v>
      </c>
      <c r="P39" s="273">
        <f t="shared" si="11"/>
        <v>5276500</v>
      </c>
      <c r="Q39" s="273">
        <f t="shared" si="11"/>
        <v>5276500</v>
      </c>
      <c r="R39" s="273">
        <f t="shared" si="11"/>
        <v>5276500</v>
      </c>
      <c r="S39" s="273">
        <f t="shared" si="11"/>
        <v>5276500</v>
      </c>
      <c r="T39" s="273">
        <f t="shared" si="11"/>
        <v>5276500</v>
      </c>
      <c r="U39" s="273">
        <f t="shared" si="11"/>
        <v>5276500</v>
      </c>
      <c r="V39" s="274">
        <f t="shared" si="10"/>
        <v>5276500</v>
      </c>
      <c r="W39" s="33"/>
    </row>
    <row r="40" spans="2:23" ht="19.5" customHeight="1" x14ac:dyDescent="0.15">
      <c r="B40" s="180"/>
      <c r="C40" s="163" t="s">
        <v>40</v>
      </c>
      <c r="D40" s="183" t="s">
        <v>41</v>
      </c>
      <c r="E40" s="184"/>
      <c r="F40" s="184"/>
      <c r="G40" s="158"/>
      <c r="H40" s="279">
        <f>H96</f>
        <v>2300000</v>
      </c>
      <c r="I40" s="279">
        <f t="shared" ref="I40:V40" si="12">I96</f>
        <v>2300000</v>
      </c>
      <c r="J40" s="279">
        <f t="shared" si="12"/>
        <v>3014285.7142857141</v>
      </c>
      <c r="K40" s="279">
        <f t="shared" si="12"/>
        <v>3014285.7142857141</v>
      </c>
      <c r="L40" s="279">
        <f t="shared" si="12"/>
        <v>3014285.7142857141</v>
      </c>
      <c r="M40" s="279">
        <f t="shared" si="12"/>
        <v>3014285.7142857141</v>
      </c>
      <c r="N40" s="279">
        <f t="shared" si="12"/>
        <v>3014285.7142857141</v>
      </c>
      <c r="O40" s="279">
        <f t="shared" si="12"/>
        <v>2314285.7142857141</v>
      </c>
      <c r="P40" s="279">
        <f t="shared" si="12"/>
        <v>2314285.7142857141</v>
      </c>
      <c r="Q40" s="279">
        <f t="shared" si="12"/>
        <v>2100000</v>
      </c>
      <c r="R40" s="279">
        <f t="shared" si="12"/>
        <v>500000</v>
      </c>
      <c r="S40" s="279">
        <f t="shared" si="12"/>
        <v>500000</v>
      </c>
      <c r="T40" s="279">
        <f t="shared" si="12"/>
        <v>0</v>
      </c>
      <c r="U40" s="279">
        <f t="shared" si="12"/>
        <v>0</v>
      </c>
      <c r="V40" s="278">
        <f t="shared" si="12"/>
        <v>0</v>
      </c>
      <c r="W40" s="33" t="s">
        <v>96</v>
      </c>
    </row>
    <row r="41" spans="2:23" ht="19.5" customHeight="1" x14ac:dyDescent="0.15">
      <c r="B41" s="180"/>
      <c r="C41" s="163"/>
      <c r="D41" s="183" t="s">
        <v>42</v>
      </c>
      <c r="E41" s="184"/>
      <c r="F41" s="184"/>
      <c r="G41" s="158"/>
      <c r="H41" s="279">
        <v>110000</v>
      </c>
      <c r="I41" s="279">
        <v>110000</v>
      </c>
      <c r="J41" s="279">
        <v>140000</v>
      </c>
      <c r="K41" s="279">
        <v>140000</v>
      </c>
      <c r="L41" s="279">
        <v>140000</v>
      </c>
      <c r="M41" s="279">
        <v>140000</v>
      </c>
      <c r="N41" s="279">
        <v>140000</v>
      </c>
      <c r="O41" s="279">
        <v>140000</v>
      </c>
      <c r="P41" s="279">
        <v>140000</v>
      </c>
      <c r="Q41" s="279">
        <v>140000</v>
      </c>
      <c r="R41" s="279">
        <v>140000</v>
      </c>
      <c r="S41" s="279">
        <v>140000</v>
      </c>
      <c r="T41" s="279">
        <v>140000</v>
      </c>
      <c r="U41" s="279">
        <v>140000</v>
      </c>
      <c r="V41" s="278">
        <v>140000</v>
      </c>
      <c r="W41" s="1" t="s">
        <v>87</v>
      </c>
    </row>
    <row r="42" spans="2:23" ht="19.5" customHeight="1" x14ac:dyDescent="0.15">
      <c r="B42" s="180"/>
      <c r="C42" s="163"/>
      <c r="D42" s="183" t="s">
        <v>65</v>
      </c>
      <c r="E42" s="184"/>
      <c r="F42" s="184"/>
      <c r="G42" s="158"/>
      <c r="H42" s="279"/>
      <c r="I42" s="279"/>
      <c r="J42" s="279"/>
      <c r="K42" s="279"/>
      <c r="L42" s="279"/>
      <c r="M42" s="281"/>
      <c r="N42" s="281"/>
      <c r="O42" s="281"/>
      <c r="P42" s="281"/>
      <c r="Q42" s="281"/>
      <c r="R42" s="281"/>
      <c r="S42" s="281"/>
      <c r="T42" s="281"/>
      <c r="U42" s="281"/>
      <c r="V42" s="278"/>
      <c r="W42" s="33"/>
    </row>
    <row r="43" spans="2:23" ht="19.5" customHeight="1" x14ac:dyDescent="0.15">
      <c r="B43" s="180"/>
      <c r="C43" s="163"/>
      <c r="D43" s="156" t="s">
        <v>43</v>
      </c>
      <c r="E43" s="157"/>
      <c r="F43" s="157"/>
      <c r="G43" s="158"/>
      <c r="H43" s="273">
        <f>SUM(H40:H42)</f>
        <v>2410000</v>
      </c>
      <c r="I43" s="273">
        <f t="shared" ref="I43:V43" si="13">SUM(I40:I42)</f>
        <v>2410000</v>
      </c>
      <c r="J43" s="273">
        <f t="shared" si="13"/>
        <v>3154285.7142857141</v>
      </c>
      <c r="K43" s="273">
        <f t="shared" si="13"/>
        <v>3154285.7142857141</v>
      </c>
      <c r="L43" s="273">
        <f t="shared" si="13"/>
        <v>3154285.7142857141</v>
      </c>
      <c r="M43" s="273">
        <f t="shared" si="13"/>
        <v>3154285.7142857141</v>
      </c>
      <c r="N43" s="273">
        <f t="shared" si="13"/>
        <v>3154285.7142857141</v>
      </c>
      <c r="O43" s="273">
        <f t="shared" si="13"/>
        <v>2454285.7142857141</v>
      </c>
      <c r="P43" s="273">
        <f t="shared" si="13"/>
        <v>2454285.7142857141</v>
      </c>
      <c r="Q43" s="273">
        <f t="shared" si="13"/>
        <v>2240000</v>
      </c>
      <c r="R43" s="273">
        <f t="shared" si="13"/>
        <v>640000</v>
      </c>
      <c r="S43" s="273">
        <f t="shared" si="13"/>
        <v>640000</v>
      </c>
      <c r="T43" s="273">
        <f t="shared" si="13"/>
        <v>140000</v>
      </c>
      <c r="U43" s="273">
        <f t="shared" si="13"/>
        <v>140000</v>
      </c>
      <c r="V43" s="274">
        <f t="shared" si="13"/>
        <v>140000</v>
      </c>
      <c r="W43" s="33"/>
    </row>
    <row r="44" spans="2:23" ht="19.5" customHeight="1" x14ac:dyDescent="0.15">
      <c r="B44" s="180"/>
      <c r="C44" s="163" t="s">
        <v>44</v>
      </c>
      <c r="D44" s="183" t="s">
        <v>45</v>
      </c>
      <c r="E44" s="184"/>
      <c r="F44" s="184"/>
      <c r="G44" s="158"/>
      <c r="H44" s="275">
        <v>50000</v>
      </c>
      <c r="I44" s="275">
        <v>50000</v>
      </c>
      <c r="J44" s="275">
        <v>50000</v>
      </c>
      <c r="K44" s="275">
        <v>50000</v>
      </c>
      <c r="L44" s="275">
        <v>50000</v>
      </c>
      <c r="M44" s="275">
        <v>50000</v>
      </c>
      <c r="N44" s="275">
        <v>50000</v>
      </c>
      <c r="O44" s="275">
        <v>50000</v>
      </c>
      <c r="P44" s="275">
        <v>50000</v>
      </c>
      <c r="Q44" s="275">
        <v>50000</v>
      </c>
      <c r="R44" s="275">
        <v>50000</v>
      </c>
      <c r="S44" s="275">
        <v>50000</v>
      </c>
      <c r="T44" s="275">
        <v>50000</v>
      </c>
      <c r="U44" s="275">
        <v>50000</v>
      </c>
      <c r="V44" s="278">
        <v>50000</v>
      </c>
      <c r="W44" s="33"/>
    </row>
    <row r="45" spans="2:23" ht="19.5" customHeight="1" x14ac:dyDescent="0.15">
      <c r="B45" s="180"/>
      <c r="C45" s="182"/>
      <c r="D45" s="183" t="s">
        <v>46</v>
      </c>
      <c r="E45" s="184"/>
      <c r="F45" s="184"/>
      <c r="G45" s="158"/>
      <c r="H45" s="275"/>
      <c r="I45" s="275"/>
      <c r="J45" s="275"/>
      <c r="K45" s="275"/>
      <c r="L45" s="275"/>
      <c r="M45" s="280"/>
      <c r="N45" s="280"/>
      <c r="O45" s="280"/>
      <c r="P45" s="280"/>
      <c r="Q45" s="280"/>
      <c r="R45" s="280"/>
      <c r="S45" s="280"/>
      <c r="T45" s="280"/>
      <c r="U45" s="280"/>
      <c r="V45" s="276"/>
      <c r="W45" s="33"/>
    </row>
    <row r="46" spans="2:23" ht="19.5" customHeight="1" x14ac:dyDescent="0.15">
      <c r="B46" s="180"/>
      <c r="C46" s="182"/>
      <c r="D46" s="183" t="s">
        <v>47</v>
      </c>
      <c r="E46" s="184"/>
      <c r="F46" s="184"/>
      <c r="G46" s="158"/>
      <c r="H46" s="275">
        <v>500000</v>
      </c>
      <c r="I46" s="275">
        <v>500000</v>
      </c>
      <c r="J46" s="275">
        <v>600000</v>
      </c>
      <c r="K46" s="275">
        <v>600000</v>
      </c>
      <c r="L46" s="275">
        <v>600000</v>
      </c>
      <c r="M46" s="275">
        <v>600000</v>
      </c>
      <c r="N46" s="275">
        <v>600000</v>
      </c>
      <c r="O46" s="275">
        <v>600000</v>
      </c>
      <c r="P46" s="275">
        <v>600000</v>
      </c>
      <c r="Q46" s="275">
        <v>600000</v>
      </c>
      <c r="R46" s="275">
        <v>600000</v>
      </c>
      <c r="S46" s="275">
        <v>600000</v>
      </c>
      <c r="T46" s="275">
        <v>600000</v>
      </c>
      <c r="U46" s="275">
        <v>600000</v>
      </c>
      <c r="V46" s="276">
        <v>600000</v>
      </c>
      <c r="W46" s="33" t="s">
        <v>88</v>
      </c>
    </row>
    <row r="47" spans="2:23" ht="19.5" customHeight="1" x14ac:dyDescent="0.15">
      <c r="B47" s="180"/>
      <c r="C47" s="182"/>
      <c r="D47" s="183" t="s">
        <v>48</v>
      </c>
      <c r="E47" s="184"/>
      <c r="F47" s="184"/>
      <c r="G47" s="158"/>
      <c r="H47" s="275"/>
      <c r="I47" s="275"/>
      <c r="J47" s="275"/>
      <c r="K47" s="275"/>
      <c r="L47" s="275"/>
      <c r="M47" s="280"/>
      <c r="N47" s="280"/>
      <c r="O47" s="280"/>
      <c r="P47" s="280"/>
      <c r="Q47" s="280"/>
      <c r="R47" s="280"/>
      <c r="S47" s="280"/>
      <c r="T47" s="280"/>
      <c r="U47" s="280"/>
      <c r="V47" s="276"/>
      <c r="W47" s="33"/>
    </row>
    <row r="48" spans="2:23" ht="19.5" customHeight="1" x14ac:dyDescent="0.15">
      <c r="B48" s="180"/>
      <c r="C48" s="182"/>
      <c r="D48" s="156" t="s">
        <v>49</v>
      </c>
      <c r="E48" s="157"/>
      <c r="F48" s="157"/>
      <c r="G48" s="158"/>
      <c r="H48" s="273">
        <f t="shared" ref="H48:V48" si="14">SUM(H44:H47)</f>
        <v>550000</v>
      </c>
      <c r="I48" s="273">
        <f t="shared" si="14"/>
        <v>550000</v>
      </c>
      <c r="J48" s="273">
        <f t="shared" si="14"/>
        <v>650000</v>
      </c>
      <c r="K48" s="273">
        <f t="shared" si="14"/>
        <v>650000</v>
      </c>
      <c r="L48" s="273">
        <f t="shared" si="14"/>
        <v>650000</v>
      </c>
      <c r="M48" s="273">
        <f t="shared" ref="M48" si="15">SUM(M44:M47)</f>
        <v>650000</v>
      </c>
      <c r="N48" s="273">
        <f t="shared" ref="N48:U48" si="16">SUM(N44:N47)</f>
        <v>650000</v>
      </c>
      <c r="O48" s="273">
        <f t="shared" si="16"/>
        <v>650000</v>
      </c>
      <c r="P48" s="273">
        <f t="shared" si="16"/>
        <v>650000</v>
      </c>
      <c r="Q48" s="273">
        <f t="shared" si="16"/>
        <v>650000</v>
      </c>
      <c r="R48" s="273">
        <f t="shared" si="16"/>
        <v>650000</v>
      </c>
      <c r="S48" s="273">
        <f t="shared" si="16"/>
        <v>650000</v>
      </c>
      <c r="T48" s="273">
        <f t="shared" si="16"/>
        <v>650000</v>
      </c>
      <c r="U48" s="273">
        <f t="shared" si="16"/>
        <v>650000</v>
      </c>
      <c r="V48" s="274">
        <f t="shared" si="14"/>
        <v>650000</v>
      </c>
      <c r="W48" s="33"/>
    </row>
    <row r="49" spans="2:25" ht="19.5" customHeight="1" x14ac:dyDescent="0.15">
      <c r="B49" s="181"/>
      <c r="C49" s="156" t="s">
        <v>50</v>
      </c>
      <c r="D49" s="157"/>
      <c r="E49" s="157"/>
      <c r="F49" s="157"/>
      <c r="G49" s="158"/>
      <c r="H49" s="273">
        <f t="shared" ref="H49:V49" si="17">H28-H39-H43-H48</f>
        <v>1623000</v>
      </c>
      <c r="I49" s="273">
        <f>I28-I39-I43-I48</f>
        <v>1623000</v>
      </c>
      <c r="J49" s="273">
        <f t="shared" si="17"/>
        <v>1318214.2857142859</v>
      </c>
      <c r="K49" s="273">
        <f t="shared" si="17"/>
        <v>3219214.2857142859</v>
      </c>
      <c r="L49" s="273">
        <f t="shared" si="17"/>
        <v>3219214.2857142859</v>
      </c>
      <c r="M49" s="273">
        <f>M28-M39-M43-M48</f>
        <v>3219214.2857142859</v>
      </c>
      <c r="N49" s="273">
        <f t="shared" ref="N49:U49" si="18">N28-N39-N43-N48</f>
        <v>3219214.2857142859</v>
      </c>
      <c r="O49" s="273">
        <f t="shared" si="18"/>
        <v>3919214.2857142854</v>
      </c>
      <c r="P49" s="273">
        <f t="shared" si="18"/>
        <v>3919214.2857142854</v>
      </c>
      <c r="Q49" s="273">
        <f t="shared" si="18"/>
        <v>4133500</v>
      </c>
      <c r="R49" s="273">
        <f t="shared" si="18"/>
        <v>5733500</v>
      </c>
      <c r="S49" s="273">
        <f t="shared" si="18"/>
        <v>5733500</v>
      </c>
      <c r="T49" s="273">
        <f t="shared" si="18"/>
        <v>6233500</v>
      </c>
      <c r="U49" s="273">
        <f t="shared" si="18"/>
        <v>6233500</v>
      </c>
      <c r="V49" s="274">
        <f t="shared" si="17"/>
        <v>6233500</v>
      </c>
      <c r="W49" s="33"/>
    </row>
    <row r="50" spans="2:25" ht="19.5" customHeight="1" thickBot="1" x14ac:dyDescent="0.2">
      <c r="B50" s="167" t="s">
        <v>51</v>
      </c>
      <c r="C50" s="168"/>
      <c r="D50" s="168"/>
      <c r="E50" s="168"/>
      <c r="F50" s="168"/>
      <c r="G50" s="169"/>
      <c r="H50" s="31"/>
      <c r="I50" s="31"/>
      <c r="J50" s="31"/>
      <c r="K50" s="31"/>
      <c r="L50" s="31"/>
      <c r="M50" s="60"/>
      <c r="N50" s="60"/>
      <c r="O50" s="60"/>
      <c r="P50" s="60"/>
      <c r="Q50" s="60"/>
      <c r="R50" s="60"/>
      <c r="S50" s="60"/>
      <c r="T50" s="60"/>
      <c r="U50" s="60"/>
      <c r="V50" s="32"/>
      <c r="W50" s="33"/>
    </row>
    <row r="51" spans="2:25" ht="10.5" customHeight="1" thickBot="1" x14ac:dyDescent="0.2">
      <c r="B51" s="27"/>
      <c r="C51" s="28"/>
      <c r="D51" s="77"/>
      <c r="E51" s="78"/>
      <c r="F51" s="78"/>
      <c r="G51" s="78"/>
      <c r="H51" s="79"/>
      <c r="I51" s="79"/>
      <c r="J51" s="79"/>
      <c r="K51" s="79"/>
      <c r="L51" s="79"/>
      <c r="M51" s="79"/>
      <c r="N51" s="79"/>
      <c r="O51" s="79"/>
      <c r="P51" s="79"/>
      <c r="Q51" s="79"/>
      <c r="R51" s="79"/>
      <c r="S51" s="79"/>
      <c r="T51" s="79"/>
      <c r="U51" s="79"/>
      <c r="V51" s="80"/>
      <c r="W51" s="33"/>
    </row>
    <row r="52" spans="2:25" ht="19.5" customHeight="1" x14ac:dyDescent="0.15">
      <c r="B52" s="173" t="s">
        <v>52</v>
      </c>
      <c r="C52" s="174"/>
      <c r="D52" s="170" t="s">
        <v>53</v>
      </c>
      <c r="E52" s="171"/>
      <c r="F52" s="171"/>
      <c r="G52" s="172"/>
      <c r="H52" s="282">
        <v>0</v>
      </c>
      <c r="I52" s="282">
        <f>H69</f>
        <v>2723000</v>
      </c>
      <c r="J52" s="282">
        <f t="shared" ref="J52:K52" si="19">I69</f>
        <v>5446000</v>
      </c>
      <c r="K52" s="282">
        <f t="shared" si="19"/>
        <v>6528499.9999999981</v>
      </c>
      <c r="L52" s="282">
        <f t="shared" ref="L52:V52" si="20">K69</f>
        <v>9511999.9999999981</v>
      </c>
      <c r="M52" s="282">
        <f t="shared" si="20"/>
        <v>11845499.999999998</v>
      </c>
      <c r="N52" s="282">
        <f t="shared" si="20"/>
        <v>14178999.999999996</v>
      </c>
      <c r="O52" s="282">
        <f t="shared" si="20"/>
        <v>16512499.999999996</v>
      </c>
      <c r="P52" s="282">
        <f t="shared" si="20"/>
        <v>17045999.999999993</v>
      </c>
      <c r="Q52" s="282">
        <f t="shared" si="20"/>
        <v>17579499.999999985</v>
      </c>
      <c r="R52" s="282">
        <f t="shared" si="20"/>
        <v>18112999.999999985</v>
      </c>
      <c r="S52" s="282">
        <f t="shared" si="20"/>
        <v>18646499.999999985</v>
      </c>
      <c r="T52" s="282">
        <f t="shared" si="20"/>
        <v>20979999.999999985</v>
      </c>
      <c r="U52" s="282">
        <f t="shared" si="20"/>
        <v>25363499.999999985</v>
      </c>
      <c r="V52" s="283">
        <f t="shared" si="20"/>
        <v>29746999.999999985</v>
      </c>
      <c r="W52" s="33"/>
    </row>
    <row r="53" spans="2:25" ht="19.5" customHeight="1" x14ac:dyDescent="0.15">
      <c r="B53" s="175"/>
      <c r="C53" s="176"/>
      <c r="D53" s="219" t="s">
        <v>115</v>
      </c>
      <c r="E53" s="220"/>
      <c r="F53" s="220"/>
      <c r="G53" s="221"/>
      <c r="H53" s="284">
        <f>SUM(H54:H55)</f>
        <v>1623000</v>
      </c>
      <c r="I53" s="284">
        <f t="shared" ref="I53:V53" si="21">SUM(I54:I55)</f>
        <v>1623000</v>
      </c>
      <c r="J53" s="284">
        <f t="shared" si="21"/>
        <v>1318214.2857142859</v>
      </c>
      <c r="K53" s="284">
        <f t="shared" si="21"/>
        <v>3219214.2857142859</v>
      </c>
      <c r="L53" s="284">
        <f t="shared" si="21"/>
        <v>3219214.2857142859</v>
      </c>
      <c r="M53" s="284">
        <f t="shared" si="21"/>
        <v>3219214.2857142859</v>
      </c>
      <c r="N53" s="284">
        <f t="shared" si="21"/>
        <v>3219214.2857142859</v>
      </c>
      <c r="O53" s="284">
        <f t="shared" si="21"/>
        <v>3919214.2857142854</v>
      </c>
      <c r="P53" s="284">
        <f t="shared" si="21"/>
        <v>3919214.2857142854</v>
      </c>
      <c r="Q53" s="284">
        <f t="shared" si="21"/>
        <v>4133500</v>
      </c>
      <c r="R53" s="284">
        <f t="shared" si="21"/>
        <v>5733500</v>
      </c>
      <c r="S53" s="284">
        <f t="shared" si="21"/>
        <v>5733500</v>
      </c>
      <c r="T53" s="284">
        <f t="shared" si="21"/>
        <v>6233500</v>
      </c>
      <c r="U53" s="284">
        <f t="shared" si="21"/>
        <v>6233500</v>
      </c>
      <c r="V53" s="285">
        <f t="shared" si="21"/>
        <v>6233500</v>
      </c>
      <c r="W53" s="33"/>
    </row>
    <row r="54" spans="2:25" ht="19.5" customHeight="1" x14ac:dyDescent="0.15">
      <c r="B54" s="175"/>
      <c r="C54" s="176"/>
      <c r="D54" s="222"/>
      <c r="E54" s="224" t="s">
        <v>116</v>
      </c>
      <c r="F54" s="225"/>
      <c r="G54" s="225"/>
      <c r="H54" s="286">
        <f>H49</f>
        <v>1623000</v>
      </c>
      <c r="I54" s="286">
        <f t="shared" ref="I54:U54" si="22">I49</f>
        <v>1623000</v>
      </c>
      <c r="J54" s="286">
        <f t="shared" si="22"/>
        <v>1318214.2857142859</v>
      </c>
      <c r="K54" s="286">
        <f t="shared" si="22"/>
        <v>3219214.2857142859</v>
      </c>
      <c r="L54" s="286">
        <f t="shared" si="22"/>
        <v>3219214.2857142859</v>
      </c>
      <c r="M54" s="286">
        <f t="shared" si="22"/>
        <v>3219214.2857142859</v>
      </c>
      <c r="N54" s="286">
        <f t="shared" si="22"/>
        <v>3219214.2857142859</v>
      </c>
      <c r="O54" s="286">
        <f t="shared" si="22"/>
        <v>3919214.2857142854</v>
      </c>
      <c r="P54" s="286">
        <f t="shared" si="22"/>
        <v>3919214.2857142854</v>
      </c>
      <c r="Q54" s="286">
        <f t="shared" si="22"/>
        <v>4133500</v>
      </c>
      <c r="R54" s="286">
        <f t="shared" si="22"/>
        <v>5733500</v>
      </c>
      <c r="S54" s="286">
        <f t="shared" si="22"/>
        <v>5733500</v>
      </c>
      <c r="T54" s="286">
        <f t="shared" si="22"/>
        <v>6233500</v>
      </c>
      <c r="U54" s="286">
        <f t="shared" si="22"/>
        <v>6233500</v>
      </c>
      <c r="V54" s="287">
        <f>V49</f>
        <v>6233500</v>
      </c>
      <c r="W54" s="33"/>
    </row>
    <row r="55" spans="2:25" ht="19.5" customHeight="1" x14ac:dyDescent="0.15">
      <c r="B55" s="175"/>
      <c r="C55" s="176"/>
      <c r="D55" s="223"/>
      <c r="E55" s="226" t="s">
        <v>117</v>
      </c>
      <c r="F55" s="227"/>
      <c r="G55" s="227"/>
      <c r="H55" s="288">
        <v>0</v>
      </c>
      <c r="I55" s="288">
        <v>0</v>
      </c>
      <c r="J55" s="288">
        <v>0</v>
      </c>
      <c r="K55" s="288">
        <v>0</v>
      </c>
      <c r="L55" s="288">
        <v>0</v>
      </c>
      <c r="M55" s="288">
        <v>0</v>
      </c>
      <c r="N55" s="288">
        <v>0</v>
      </c>
      <c r="O55" s="288">
        <v>0</v>
      </c>
      <c r="P55" s="288">
        <v>0</v>
      </c>
      <c r="Q55" s="288">
        <v>0</v>
      </c>
      <c r="R55" s="288">
        <v>0</v>
      </c>
      <c r="S55" s="288">
        <v>0</v>
      </c>
      <c r="T55" s="288">
        <v>0</v>
      </c>
      <c r="U55" s="288">
        <v>0</v>
      </c>
      <c r="V55" s="289">
        <v>0</v>
      </c>
      <c r="W55" s="33"/>
    </row>
    <row r="56" spans="2:25" ht="19.5" customHeight="1" x14ac:dyDescent="0.15">
      <c r="B56" s="175"/>
      <c r="C56" s="176"/>
      <c r="D56" s="138" t="s">
        <v>54</v>
      </c>
      <c r="E56" s="139"/>
      <c r="F56" s="139"/>
      <c r="G56" s="137"/>
      <c r="H56" s="290">
        <f>SUMIF($D$73:$D$81,$D$56,H$73:H$81)</f>
        <v>400000</v>
      </c>
      <c r="I56" s="290">
        <f>SUMIF($D$73:$D$81,$D$56,I$73:I$81)</f>
        <v>0</v>
      </c>
      <c r="J56" s="290">
        <f>SUMIF($D$73:$D$81,$D$56,J$73:J$81)</f>
        <v>0</v>
      </c>
      <c r="K56" s="290">
        <f>SUMIF($D$73:$D$81,$D$56,K$73:K$81)</f>
        <v>0</v>
      </c>
      <c r="L56" s="290">
        <f>SUMIF($D$73:$D$81,$D$56,L$73:L$81)</f>
        <v>0</v>
      </c>
      <c r="M56" s="290">
        <f>SUMIF($D$73:$D$81,$D$56,M$73:M$81)</f>
        <v>0</v>
      </c>
      <c r="N56" s="290">
        <f>SUMIF($D$73:$D$81,$D$56,N$73:N$81)</f>
        <v>0</v>
      </c>
      <c r="O56" s="290">
        <f>SUMIF($D$73:$D$81,$D$56,O$73:O$81)</f>
        <v>0</v>
      </c>
      <c r="P56" s="290">
        <f>SUMIF($D$73:$D$81,$D$56,P$73:P$81)</f>
        <v>0</v>
      </c>
      <c r="Q56" s="290">
        <f>SUMIF($D$73:$D$81,$D$56,Q$73:Q$81)</f>
        <v>0</v>
      </c>
      <c r="R56" s="290">
        <f>SUMIF($D$73:$D$81,$D$56,R$73:R$81)</f>
        <v>0</v>
      </c>
      <c r="S56" s="290">
        <f>SUMIF($D$73:$D$81,$D$56,S$73:S$81)</f>
        <v>0</v>
      </c>
      <c r="T56" s="290">
        <f>SUMIF($D$73:$D$81,$D$56,T$73:T$81)</f>
        <v>0</v>
      </c>
      <c r="U56" s="290">
        <f>SUMIF($D$73:$D$81,$D$56,U$73:U$81)</f>
        <v>0</v>
      </c>
      <c r="V56" s="291">
        <f>SUMIF($D$73:$D$81,$D$56,V$73:V$81)</f>
        <v>0</v>
      </c>
      <c r="W56" s="33" t="s">
        <v>102</v>
      </c>
      <c r="X56" s="36"/>
      <c r="Y56" s="37"/>
    </row>
    <row r="57" spans="2:25" ht="19.5" customHeight="1" x14ac:dyDescent="0.15">
      <c r="B57" s="175"/>
      <c r="C57" s="176"/>
      <c r="D57" s="135" t="s">
        <v>55</v>
      </c>
      <c r="E57" s="136"/>
      <c r="F57" s="136"/>
      <c r="G57" s="137"/>
      <c r="H57" s="290"/>
      <c r="I57" s="290"/>
      <c r="J57" s="290"/>
      <c r="K57" s="290"/>
      <c r="L57" s="290"/>
      <c r="M57" s="292"/>
      <c r="N57" s="292"/>
      <c r="O57" s="292"/>
      <c r="P57" s="292"/>
      <c r="Q57" s="292"/>
      <c r="R57" s="292"/>
      <c r="S57" s="292"/>
      <c r="T57" s="292"/>
      <c r="U57" s="292"/>
      <c r="V57" s="291"/>
      <c r="W57" s="33"/>
    </row>
    <row r="58" spans="2:25" ht="19.5" customHeight="1" x14ac:dyDescent="0.15">
      <c r="B58" s="175"/>
      <c r="C58" s="176"/>
      <c r="D58" s="135" t="s">
        <v>66</v>
      </c>
      <c r="E58" s="136"/>
      <c r="F58" s="136"/>
      <c r="G58" s="137"/>
      <c r="H58" s="290">
        <f>SUMIF($D$73:$D$81,$D$58,H$73:H$81)</f>
        <v>20500000</v>
      </c>
      <c r="I58" s="290">
        <f>SUMIF($D$73:$D$81,$D$58,I$73:I$81)</f>
        <v>0</v>
      </c>
      <c r="J58" s="290">
        <f>SUMIF($D$73:$D$81,$D$58,J$73:J$81)</f>
        <v>6500000</v>
      </c>
      <c r="K58" s="290">
        <f>SUMIF($D$73:$D$81,$D$58,K$73:K$81)</f>
        <v>0</v>
      </c>
      <c r="L58" s="290">
        <f>SUMIF($D$73:$D$81,$D$58,L$73:L$81)</f>
        <v>0</v>
      </c>
      <c r="M58" s="290">
        <f>SUMIF($D$73:$D$81,$D$58,M$73:M$81)</f>
        <v>0</v>
      </c>
      <c r="N58" s="290">
        <f>SUMIF($D$73:$D$81,$D$58,N$73:N$81)</f>
        <v>0</v>
      </c>
      <c r="O58" s="290">
        <f>SUMIF($D$73:$D$81,$D$58,O$73:O$81)</f>
        <v>0</v>
      </c>
      <c r="P58" s="290">
        <f>SUMIF($D$73:$D$81,$D$58,P$73:P$81)</f>
        <v>0</v>
      </c>
      <c r="Q58" s="290">
        <f>SUMIF($D$73:$D$81,$D$58,Q$73:Q$81)</f>
        <v>0</v>
      </c>
      <c r="R58" s="290">
        <f>SUMIF($D$73:$D$81,$D$58,R$73:R$81)</f>
        <v>0</v>
      </c>
      <c r="S58" s="290">
        <f>SUMIF($D$73:$D$81,$D$58,S$73:S$81)</f>
        <v>0</v>
      </c>
      <c r="T58" s="290">
        <f>SUMIF($D$73:$D$81,$D$58,T$73:T$81)</f>
        <v>0</v>
      </c>
      <c r="U58" s="290">
        <f>SUMIF($D$73:$D$81,$D$58,U$73:U$81)</f>
        <v>0</v>
      </c>
      <c r="V58" s="291">
        <f>SUMIF($D$73:$D$81,$D$58,V$73:V$81)</f>
        <v>0</v>
      </c>
      <c r="W58" s="33" t="s">
        <v>102</v>
      </c>
    </row>
    <row r="59" spans="2:25" ht="19.5" customHeight="1" x14ac:dyDescent="0.15">
      <c r="B59" s="175"/>
      <c r="C59" s="176"/>
      <c r="D59" s="135" t="s">
        <v>73</v>
      </c>
      <c r="E59" s="136"/>
      <c r="F59" s="136"/>
      <c r="G59" s="137"/>
      <c r="H59" s="70"/>
      <c r="I59" s="70"/>
      <c r="J59" s="70"/>
      <c r="K59" s="70"/>
      <c r="L59" s="70"/>
      <c r="M59" s="228" t="s">
        <v>110</v>
      </c>
      <c r="N59" s="229"/>
      <c r="O59" s="229"/>
      <c r="P59" s="229"/>
      <c r="Q59" s="229"/>
      <c r="R59" s="229"/>
      <c r="S59" s="229"/>
      <c r="T59" s="229"/>
      <c r="U59" s="229"/>
      <c r="V59" s="230"/>
      <c r="W59" s="33" t="s">
        <v>89</v>
      </c>
    </row>
    <row r="60" spans="2:25" ht="19.5" customHeight="1" x14ac:dyDescent="0.15">
      <c r="B60" s="175"/>
      <c r="C60" s="176"/>
      <c r="D60" s="138" t="s">
        <v>67</v>
      </c>
      <c r="E60" s="139"/>
      <c r="F60" s="139"/>
      <c r="G60" s="137"/>
      <c r="H60" s="70"/>
      <c r="I60" s="70"/>
      <c r="J60" s="70"/>
      <c r="K60" s="70"/>
      <c r="L60" s="70"/>
      <c r="M60" s="72"/>
      <c r="N60" s="72"/>
      <c r="O60" s="72"/>
      <c r="P60" s="72"/>
      <c r="Q60" s="72"/>
      <c r="R60" s="72"/>
      <c r="S60" s="72"/>
      <c r="T60" s="72"/>
      <c r="U60" s="72"/>
      <c r="V60" s="71"/>
      <c r="W60" s="33"/>
    </row>
    <row r="61" spans="2:25" ht="19.5" customHeight="1" thickBot="1" x14ac:dyDescent="0.2">
      <c r="B61" s="175"/>
      <c r="C61" s="176"/>
      <c r="D61" s="140" t="s">
        <v>56</v>
      </c>
      <c r="E61" s="141"/>
      <c r="F61" s="141"/>
      <c r="G61" s="142"/>
      <c r="H61" s="293">
        <f>H96</f>
        <v>2300000</v>
      </c>
      <c r="I61" s="293">
        <f t="shared" ref="I61:V61" si="23">I96</f>
        <v>2300000</v>
      </c>
      <c r="J61" s="293">
        <f t="shared" si="23"/>
        <v>3014285.7142857141</v>
      </c>
      <c r="K61" s="293">
        <f t="shared" si="23"/>
        <v>3014285.7142857141</v>
      </c>
      <c r="L61" s="293">
        <f t="shared" si="23"/>
        <v>3014285.7142857141</v>
      </c>
      <c r="M61" s="293">
        <f t="shared" si="23"/>
        <v>3014285.7142857141</v>
      </c>
      <c r="N61" s="293">
        <f t="shared" si="23"/>
        <v>3014285.7142857141</v>
      </c>
      <c r="O61" s="293">
        <f t="shared" si="23"/>
        <v>2314285.7142857141</v>
      </c>
      <c r="P61" s="293">
        <f t="shared" si="23"/>
        <v>2314285.7142857141</v>
      </c>
      <c r="Q61" s="293">
        <f t="shared" si="23"/>
        <v>2100000</v>
      </c>
      <c r="R61" s="293">
        <f t="shared" si="23"/>
        <v>500000</v>
      </c>
      <c r="S61" s="293">
        <f t="shared" si="23"/>
        <v>500000</v>
      </c>
      <c r="T61" s="293">
        <f t="shared" si="23"/>
        <v>0</v>
      </c>
      <c r="U61" s="293">
        <f t="shared" si="23"/>
        <v>0</v>
      </c>
      <c r="V61" s="294">
        <f t="shared" si="23"/>
        <v>0</v>
      </c>
      <c r="W61" s="33" t="s">
        <v>92</v>
      </c>
    </row>
    <row r="62" spans="2:25" ht="19.5" customHeight="1" thickTop="1" thickBot="1" x14ac:dyDescent="0.2">
      <c r="B62" s="175"/>
      <c r="C62" s="176"/>
      <c r="D62" s="129" t="s">
        <v>91</v>
      </c>
      <c r="E62" s="130"/>
      <c r="F62" s="130"/>
      <c r="G62" s="131"/>
      <c r="H62" s="112">
        <f>SUM(H52:H61)-H54-H55</f>
        <v>24823000</v>
      </c>
      <c r="I62" s="112">
        <f>SUM(I52:I61)-I54-I55</f>
        <v>6646000</v>
      </c>
      <c r="J62" s="112">
        <f>SUM(J52:J61)-J54-J55</f>
        <v>16278499.999999998</v>
      </c>
      <c r="K62" s="112">
        <f t="shared" ref="K62:V62" si="24">SUM(K52:K61)-K54-K55</f>
        <v>12761999.999999998</v>
      </c>
      <c r="L62" s="112">
        <f t="shared" si="24"/>
        <v>15745499.999999998</v>
      </c>
      <c r="M62" s="112">
        <f t="shared" si="24"/>
        <v>18078999.999999996</v>
      </c>
      <c r="N62" s="112">
        <f t="shared" si="24"/>
        <v>20412499.999999996</v>
      </c>
      <c r="O62" s="112">
        <f t="shared" si="24"/>
        <v>22745999.999999993</v>
      </c>
      <c r="P62" s="112">
        <f t="shared" si="24"/>
        <v>23279499.999999985</v>
      </c>
      <c r="Q62" s="112">
        <f t="shared" si="24"/>
        <v>23812999.999999985</v>
      </c>
      <c r="R62" s="112">
        <f t="shared" si="24"/>
        <v>24346499.999999985</v>
      </c>
      <c r="S62" s="112">
        <f t="shared" si="24"/>
        <v>24879999.999999985</v>
      </c>
      <c r="T62" s="112">
        <f t="shared" si="24"/>
        <v>27213499.999999985</v>
      </c>
      <c r="U62" s="112">
        <f t="shared" si="24"/>
        <v>31596999.999999985</v>
      </c>
      <c r="V62" s="112">
        <f t="shared" si="24"/>
        <v>35980499.999999985</v>
      </c>
      <c r="W62" s="33"/>
    </row>
    <row r="63" spans="2:25" ht="19.5" customHeight="1" x14ac:dyDescent="0.15">
      <c r="B63" s="175"/>
      <c r="C63" s="176"/>
      <c r="D63" s="200" t="s">
        <v>57</v>
      </c>
      <c r="E63" s="201"/>
      <c r="F63" s="201"/>
      <c r="G63" s="202"/>
      <c r="H63" s="295">
        <f>H82</f>
        <v>20900000</v>
      </c>
      <c r="I63" s="295">
        <f t="shared" ref="I63:L63" si="25">I82</f>
        <v>0</v>
      </c>
      <c r="J63" s="295">
        <f t="shared" si="25"/>
        <v>6500000</v>
      </c>
      <c r="K63" s="295">
        <f t="shared" si="25"/>
        <v>0</v>
      </c>
      <c r="L63" s="295">
        <f t="shared" si="25"/>
        <v>0</v>
      </c>
      <c r="M63" s="295">
        <f>M82</f>
        <v>0</v>
      </c>
      <c r="N63" s="295">
        <f t="shared" ref="N63:V63" si="26">N82</f>
        <v>0</v>
      </c>
      <c r="O63" s="295">
        <f t="shared" si="26"/>
        <v>0</v>
      </c>
      <c r="P63" s="295">
        <f t="shared" si="26"/>
        <v>0</v>
      </c>
      <c r="Q63" s="295">
        <f t="shared" si="26"/>
        <v>0</v>
      </c>
      <c r="R63" s="295">
        <f t="shared" si="26"/>
        <v>0</v>
      </c>
      <c r="S63" s="295">
        <f t="shared" si="26"/>
        <v>0</v>
      </c>
      <c r="T63" s="295">
        <f t="shared" si="26"/>
        <v>0</v>
      </c>
      <c r="U63" s="295">
        <f t="shared" si="26"/>
        <v>0</v>
      </c>
      <c r="V63" s="296">
        <f t="shared" si="26"/>
        <v>0</v>
      </c>
      <c r="W63" s="33"/>
    </row>
    <row r="64" spans="2:25" ht="19.5" customHeight="1" x14ac:dyDescent="0.15">
      <c r="B64" s="175"/>
      <c r="C64" s="176"/>
      <c r="D64" s="132" t="s">
        <v>58</v>
      </c>
      <c r="E64" s="133"/>
      <c r="F64" s="133"/>
      <c r="G64" s="134"/>
      <c r="H64" s="297"/>
      <c r="I64" s="297"/>
      <c r="J64" s="297">
        <v>2050000</v>
      </c>
      <c r="K64" s="297">
        <v>2050000</v>
      </c>
      <c r="L64" s="297">
        <v>2050000</v>
      </c>
      <c r="M64" s="297">
        <v>2050000</v>
      </c>
      <c r="N64" s="297">
        <v>2050000</v>
      </c>
      <c r="O64" s="297">
        <v>2050000</v>
      </c>
      <c r="P64" s="297">
        <v>2050000</v>
      </c>
      <c r="Q64" s="297">
        <v>2050000</v>
      </c>
      <c r="R64" s="297">
        <v>2050000</v>
      </c>
      <c r="S64" s="297">
        <v>2050000</v>
      </c>
      <c r="T64" s="297"/>
      <c r="U64" s="298"/>
      <c r="V64" s="299"/>
      <c r="W64" s="33" t="s">
        <v>181</v>
      </c>
    </row>
    <row r="65" spans="2:24" ht="19.5" customHeight="1" x14ac:dyDescent="0.15">
      <c r="B65" s="175"/>
      <c r="C65" s="176"/>
      <c r="D65" s="132" t="s">
        <v>59</v>
      </c>
      <c r="E65" s="133"/>
      <c r="F65" s="133"/>
      <c r="G65" s="134"/>
      <c r="H65" s="297"/>
      <c r="I65" s="297"/>
      <c r="J65" s="297"/>
      <c r="K65" s="297"/>
      <c r="L65" s="297">
        <v>650000</v>
      </c>
      <c r="M65" s="297">
        <v>650000</v>
      </c>
      <c r="N65" s="297">
        <v>650000</v>
      </c>
      <c r="O65" s="297">
        <v>650000</v>
      </c>
      <c r="P65" s="297">
        <v>650000</v>
      </c>
      <c r="Q65" s="297">
        <v>650000</v>
      </c>
      <c r="R65" s="297">
        <v>650000</v>
      </c>
      <c r="S65" s="297">
        <v>650000</v>
      </c>
      <c r="T65" s="297">
        <v>650000</v>
      </c>
      <c r="U65" s="297">
        <v>650000</v>
      </c>
      <c r="V65" s="299"/>
      <c r="W65" s="33" t="s">
        <v>182</v>
      </c>
    </row>
    <row r="66" spans="2:24" ht="19.5" customHeight="1" x14ac:dyDescent="0.15">
      <c r="B66" s="175"/>
      <c r="C66" s="176"/>
      <c r="D66" s="132" t="s">
        <v>60</v>
      </c>
      <c r="E66" s="133"/>
      <c r="F66" s="133"/>
      <c r="G66" s="134"/>
      <c r="H66" s="297"/>
      <c r="I66" s="297"/>
      <c r="J66" s="297"/>
      <c r="K66" s="297"/>
      <c r="L66" s="297"/>
      <c r="M66" s="298"/>
      <c r="N66" s="298"/>
      <c r="O66" s="298"/>
      <c r="P66" s="298"/>
      <c r="Q66" s="298"/>
      <c r="R66" s="298"/>
      <c r="S66" s="298"/>
      <c r="T66" s="298"/>
      <c r="U66" s="298"/>
      <c r="V66" s="299"/>
      <c r="W66" s="33"/>
    </row>
    <row r="67" spans="2:24" ht="19.5" customHeight="1" thickBot="1" x14ac:dyDescent="0.2">
      <c r="B67" s="175"/>
      <c r="C67" s="176"/>
      <c r="D67" s="76" t="s">
        <v>61</v>
      </c>
      <c r="E67" s="68"/>
      <c r="F67" s="68"/>
      <c r="G67" s="69"/>
      <c r="H67" s="300">
        <v>1200000</v>
      </c>
      <c r="I67" s="300">
        <v>1200000</v>
      </c>
      <c r="J67" s="300">
        <v>1200000</v>
      </c>
      <c r="K67" s="300">
        <v>1200000</v>
      </c>
      <c r="L67" s="300">
        <v>1200000</v>
      </c>
      <c r="M67" s="301">
        <v>1200000</v>
      </c>
      <c r="N67" s="301">
        <v>1200000</v>
      </c>
      <c r="O67" s="301">
        <v>3000000</v>
      </c>
      <c r="P67" s="301">
        <v>3000000</v>
      </c>
      <c r="Q67" s="301">
        <v>3000000</v>
      </c>
      <c r="R67" s="301">
        <v>3000000</v>
      </c>
      <c r="S67" s="301">
        <v>1200000</v>
      </c>
      <c r="T67" s="301">
        <v>1200000</v>
      </c>
      <c r="U67" s="301">
        <v>1200000</v>
      </c>
      <c r="V67" s="302">
        <v>1200000</v>
      </c>
      <c r="W67" s="33"/>
    </row>
    <row r="68" spans="2:24" ht="19.5" customHeight="1" thickTop="1" thickBot="1" x14ac:dyDescent="0.2">
      <c r="B68" s="177"/>
      <c r="C68" s="178"/>
      <c r="D68" s="164" t="s">
        <v>90</v>
      </c>
      <c r="E68" s="165"/>
      <c r="F68" s="165"/>
      <c r="G68" s="166"/>
      <c r="H68" s="113">
        <f>SUM(H63:H67)</f>
        <v>22100000</v>
      </c>
      <c r="I68" s="113">
        <f t="shared" ref="I68:L68" si="27">SUM(I63:I67)</f>
        <v>1200000</v>
      </c>
      <c r="J68" s="113">
        <f t="shared" si="27"/>
        <v>9750000</v>
      </c>
      <c r="K68" s="113">
        <f t="shared" si="27"/>
        <v>3250000</v>
      </c>
      <c r="L68" s="113">
        <f t="shared" si="27"/>
        <v>3900000</v>
      </c>
      <c r="M68" s="113">
        <f>SUM(M63:M67)</f>
        <v>3900000</v>
      </c>
      <c r="N68" s="113">
        <f t="shared" ref="N68:V68" si="28">SUM(N63:N67)</f>
        <v>3900000</v>
      </c>
      <c r="O68" s="113">
        <f t="shared" si="28"/>
        <v>5700000</v>
      </c>
      <c r="P68" s="113">
        <f t="shared" si="28"/>
        <v>5700000</v>
      </c>
      <c r="Q68" s="113">
        <f t="shared" si="28"/>
        <v>5700000</v>
      </c>
      <c r="R68" s="113">
        <f t="shared" si="28"/>
        <v>5700000</v>
      </c>
      <c r="S68" s="113">
        <f t="shared" si="28"/>
        <v>3900000</v>
      </c>
      <c r="T68" s="113">
        <f t="shared" si="28"/>
        <v>1850000</v>
      </c>
      <c r="U68" s="113">
        <f t="shared" si="28"/>
        <v>1850000</v>
      </c>
      <c r="V68" s="114">
        <f t="shared" si="28"/>
        <v>1200000</v>
      </c>
      <c r="W68" s="33"/>
    </row>
    <row r="69" spans="2:24" ht="18.75" customHeight="1" thickBot="1" x14ac:dyDescent="0.2">
      <c r="B69" s="61"/>
      <c r="C69" s="62"/>
      <c r="D69" s="143" t="s">
        <v>62</v>
      </c>
      <c r="E69" s="144"/>
      <c r="F69" s="144"/>
      <c r="G69" s="145"/>
      <c r="H69" s="303">
        <f>H62-H68</f>
        <v>2723000</v>
      </c>
      <c r="I69" s="303">
        <f t="shared" ref="I69:L69" si="29">I62-I68</f>
        <v>5446000</v>
      </c>
      <c r="J69" s="303">
        <f t="shared" si="29"/>
        <v>6528499.9999999981</v>
      </c>
      <c r="K69" s="303">
        <f t="shared" si="29"/>
        <v>9511999.9999999981</v>
      </c>
      <c r="L69" s="303">
        <f t="shared" si="29"/>
        <v>11845499.999999998</v>
      </c>
      <c r="M69" s="303">
        <f>M62-M68</f>
        <v>14178999.999999996</v>
      </c>
      <c r="N69" s="303">
        <f t="shared" ref="N69:V69" si="30">N62-N68</f>
        <v>16512499.999999996</v>
      </c>
      <c r="O69" s="303">
        <f t="shared" si="30"/>
        <v>17045999.999999993</v>
      </c>
      <c r="P69" s="303">
        <f t="shared" si="30"/>
        <v>17579499.999999985</v>
      </c>
      <c r="Q69" s="303">
        <f t="shared" si="30"/>
        <v>18112999.999999985</v>
      </c>
      <c r="R69" s="303">
        <f t="shared" si="30"/>
        <v>18646499.999999985</v>
      </c>
      <c r="S69" s="303">
        <f t="shared" si="30"/>
        <v>20979999.999999985</v>
      </c>
      <c r="T69" s="303">
        <f t="shared" si="30"/>
        <v>25363499.999999985</v>
      </c>
      <c r="U69" s="303">
        <f t="shared" si="30"/>
        <v>29746999.999999985</v>
      </c>
      <c r="V69" s="304">
        <f t="shared" si="30"/>
        <v>34780499.999999985</v>
      </c>
      <c r="W69" s="33"/>
    </row>
    <row r="70" spans="2:24" ht="18.75" x14ac:dyDescent="0.15">
      <c r="B70" s="146" t="s">
        <v>20</v>
      </c>
      <c r="C70" s="147"/>
      <c r="D70" s="147"/>
      <c r="E70" s="147"/>
      <c r="F70" s="147"/>
      <c r="G70" s="147"/>
      <c r="H70" s="147"/>
      <c r="I70" s="147"/>
      <c r="J70" s="147"/>
      <c r="K70" s="147"/>
      <c r="L70" s="147"/>
      <c r="M70" s="147"/>
      <c r="N70" s="147"/>
      <c r="O70" s="147"/>
      <c r="P70" s="147"/>
      <c r="Q70" s="147"/>
      <c r="R70" s="147"/>
      <c r="S70" s="147"/>
      <c r="T70" s="147"/>
      <c r="U70" s="147"/>
      <c r="V70" s="147"/>
    </row>
    <row r="71" spans="2:24" ht="18" thickBot="1" x14ac:dyDescent="0.2">
      <c r="H71" s="115" t="str">
        <f>H$3</f>
        <v>R3</v>
      </c>
      <c r="I71" s="115" t="str">
        <f t="shared" ref="I71:V71" si="31">I$3</f>
        <v>R4</v>
      </c>
      <c r="J71" s="115" t="str">
        <f t="shared" si="31"/>
        <v>R5</v>
      </c>
      <c r="K71" s="115" t="str">
        <f t="shared" si="31"/>
        <v>R6</v>
      </c>
      <c r="L71" s="115" t="str">
        <f t="shared" si="31"/>
        <v>R7</v>
      </c>
      <c r="M71" s="115" t="str">
        <f t="shared" si="31"/>
        <v>R8</v>
      </c>
      <c r="N71" s="115" t="str">
        <f t="shared" si="31"/>
        <v>R9</v>
      </c>
      <c r="O71" s="115" t="str">
        <f t="shared" si="31"/>
        <v>R10</v>
      </c>
      <c r="P71" s="115" t="str">
        <f t="shared" si="31"/>
        <v>R11</v>
      </c>
      <c r="Q71" s="115" t="str">
        <f t="shared" si="31"/>
        <v>R12</v>
      </c>
      <c r="R71" s="115" t="str">
        <f t="shared" si="31"/>
        <v>R13</v>
      </c>
      <c r="S71" s="115" t="str">
        <f t="shared" si="31"/>
        <v>R14</v>
      </c>
      <c r="T71" s="115" t="str">
        <f t="shared" si="31"/>
        <v>R15</v>
      </c>
      <c r="U71" s="115" t="str">
        <f t="shared" si="31"/>
        <v>R16</v>
      </c>
      <c r="V71" s="115" t="str">
        <f t="shared" si="31"/>
        <v>R17</v>
      </c>
    </row>
    <row r="72" spans="2:24" ht="29.25" thickBot="1" x14ac:dyDescent="0.2">
      <c r="B72" s="148" t="s">
        <v>23</v>
      </c>
      <c r="C72" s="149"/>
      <c r="D72" s="127" t="s">
        <v>21</v>
      </c>
      <c r="E72" s="128"/>
      <c r="F72" s="43" t="s">
        <v>69</v>
      </c>
      <c r="G72" s="95" t="s">
        <v>22</v>
      </c>
      <c r="H72" s="94" t="s">
        <v>0</v>
      </c>
      <c r="I72" s="10" t="s">
        <v>1</v>
      </c>
      <c r="J72" s="10" t="s">
        <v>2</v>
      </c>
      <c r="K72" s="10" t="s">
        <v>3</v>
      </c>
      <c r="L72" s="10" t="s">
        <v>4</v>
      </c>
      <c r="M72" s="10" t="s">
        <v>5</v>
      </c>
      <c r="N72" s="10" t="s">
        <v>76</v>
      </c>
      <c r="O72" s="10" t="s">
        <v>80</v>
      </c>
      <c r="P72" s="10" t="s">
        <v>81</v>
      </c>
      <c r="Q72" s="10" t="s">
        <v>79</v>
      </c>
      <c r="R72" s="10" t="s">
        <v>105</v>
      </c>
      <c r="S72" s="10" t="s">
        <v>106</v>
      </c>
      <c r="T72" s="10" t="s">
        <v>107</v>
      </c>
      <c r="U72" s="10" t="s">
        <v>108</v>
      </c>
      <c r="V72" s="81" t="s">
        <v>109</v>
      </c>
      <c r="W72" s="84"/>
    </row>
    <row r="73" spans="2:24" ht="15" customHeight="1" thickTop="1" x14ac:dyDescent="0.15">
      <c r="B73" s="305" t="s">
        <v>97</v>
      </c>
      <c r="C73" s="306"/>
      <c r="D73" s="307" t="s">
        <v>74</v>
      </c>
      <c r="E73" s="308"/>
      <c r="F73" s="309">
        <v>10</v>
      </c>
      <c r="G73" s="310">
        <v>16000000</v>
      </c>
      <c r="H73" s="311">
        <v>16000000</v>
      </c>
      <c r="I73" s="312"/>
      <c r="J73" s="313"/>
      <c r="K73" s="45"/>
      <c r="L73" s="45"/>
      <c r="M73" s="45"/>
      <c r="N73" s="45"/>
      <c r="O73" s="45"/>
      <c r="P73" s="45"/>
      <c r="Q73" s="45"/>
      <c r="R73" s="45"/>
      <c r="S73" s="45"/>
      <c r="T73" s="45"/>
      <c r="U73" s="45"/>
      <c r="V73" s="65"/>
      <c r="W73" s="85"/>
    </row>
    <row r="74" spans="2:24" x14ac:dyDescent="0.15">
      <c r="B74" s="314" t="s">
        <v>98</v>
      </c>
      <c r="C74" s="315"/>
      <c r="D74" s="316" t="s">
        <v>74</v>
      </c>
      <c r="E74" s="317"/>
      <c r="F74" s="318">
        <v>7</v>
      </c>
      <c r="G74" s="319">
        <v>4500000</v>
      </c>
      <c r="H74" s="320">
        <v>4500000</v>
      </c>
      <c r="I74" s="321"/>
      <c r="J74" s="322"/>
      <c r="K74" s="48"/>
      <c r="L74" s="48"/>
      <c r="M74" s="48"/>
      <c r="N74" s="48"/>
      <c r="O74" s="48"/>
      <c r="P74" s="48"/>
      <c r="Q74" s="48"/>
      <c r="R74" s="48"/>
      <c r="S74" s="48"/>
      <c r="T74" s="48"/>
      <c r="U74" s="48"/>
      <c r="V74" s="66"/>
      <c r="W74" s="85"/>
    </row>
    <row r="75" spans="2:24" x14ac:dyDescent="0.15">
      <c r="B75" s="323" t="s">
        <v>99</v>
      </c>
      <c r="C75" s="315"/>
      <c r="D75" s="316" t="s">
        <v>75</v>
      </c>
      <c r="E75" s="317"/>
      <c r="F75" s="318">
        <v>7</v>
      </c>
      <c r="G75" s="319">
        <v>400000</v>
      </c>
      <c r="H75" s="320">
        <v>400000</v>
      </c>
      <c r="I75" s="322"/>
      <c r="J75" s="322"/>
      <c r="K75" s="48"/>
      <c r="L75" s="48"/>
      <c r="M75" s="48"/>
      <c r="N75" s="48"/>
      <c r="O75" s="48"/>
      <c r="P75" s="48"/>
      <c r="Q75" s="48"/>
      <c r="R75" s="48"/>
      <c r="S75" s="48"/>
      <c r="T75" s="48"/>
      <c r="U75" s="48"/>
      <c r="V75" s="66"/>
      <c r="W75" s="85"/>
    </row>
    <row r="76" spans="2:24" x14ac:dyDescent="0.15">
      <c r="B76" s="323"/>
      <c r="C76" s="324"/>
      <c r="D76" s="316"/>
      <c r="E76" s="317"/>
      <c r="F76" s="318"/>
      <c r="G76" s="319"/>
      <c r="H76" s="320"/>
      <c r="I76" s="322"/>
      <c r="J76" s="322"/>
      <c r="K76" s="48"/>
      <c r="L76" s="48"/>
      <c r="M76" s="48"/>
      <c r="N76" s="48"/>
      <c r="O76" s="48"/>
      <c r="P76" s="48"/>
      <c r="Q76" s="48"/>
      <c r="R76" s="48"/>
      <c r="S76" s="48"/>
      <c r="T76" s="48"/>
      <c r="U76" s="48"/>
      <c r="V76" s="66"/>
      <c r="W76" s="86" t="s">
        <v>70</v>
      </c>
    </row>
    <row r="77" spans="2:24" x14ac:dyDescent="0.15">
      <c r="B77" s="325" t="s">
        <v>100</v>
      </c>
      <c r="C77" s="326"/>
      <c r="D77" s="316" t="s">
        <v>74</v>
      </c>
      <c r="E77" s="317"/>
      <c r="F77" s="327">
        <v>10</v>
      </c>
      <c r="G77" s="328">
        <v>5000000</v>
      </c>
      <c r="H77" s="329"/>
      <c r="I77" s="330"/>
      <c r="J77" s="330">
        <v>5000000</v>
      </c>
      <c r="K77" s="74"/>
      <c r="L77" s="74"/>
      <c r="M77" s="74"/>
      <c r="N77" s="74"/>
      <c r="O77" s="74"/>
      <c r="P77" s="74"/>
      <c r="Q77" s="74"/>
      <c r="R77" s="74"/>
      <c r="S77" s="74"/>
      <c r="T77" s="74"/>
      <c r="U77" s="74"/>
      <c r="V77" s="75"/>
      <c r="W77" s="85"/>
      <c r="X77" s="37"/>
    </row>
    <row r="78" spans="2:24" x14ac:dyDescent="0.15">
      <c r="B78" s="323" t="s">
        <v>101</v>
      </c>
      <c r="C78" s="324"/>
      <c r="D78" s="316" t="s">
        <v>74</v>
      </c>
      <c r="E78" s="317"/>
      <c r="F78" s="318">
        <v>7</v>
      </c>
      <c r="G78" s="319">
        <v>1500000</v>
      </c>
      <c r="H78" s="320"/>
      <c r="I78" s="322"/>
      <c r="J78" s="322">
        <v>1500000</v>
      </c>
      <c r="K78" s="48"/>
      <c r="L78" s="48"/>
      <c r="M78" s="48"/>
      <c r="N78" s="48"/>
      <c r="O78" s="48"/>
      <c r="P78" s="48"/>
      <c r="Q78" s="48"/>
      <c r="R78" s="48"/>
      <c r="S78" s="48"/>
      <c r="T78" s="48"/>
      <c r="U78" s="48"/>
      <c r="V78" s="66"/>
      <c r="W78" s="85"/>
      <c r="X78" s="37"/>
    </row>
    <row r="79" spans="2:24" x14ac:dyDescent="0.15">
      <c r="B79" s="323"/>
      <c r="C79" s="324"/>
      <c r="D79" s="316"/>
      <c r="E79" s="317"/>
      <c r="F79" s="318"/>
      <c r="G79" s="319"/>
      <c r="H79" s="320"/>
      <c r="I79" s="322"/>
      <c r="J79" s="322"/>
      <c r="K79" s="48"/>
      <c r="L79" s="48"/>
      <c r="M79" s="48"/>
      <c r="N79" s="48"/>
      <c r="O79" s="48"/>
      <c r="P79" s="48"/>
      <c r="Q79" s="48"/>
      <c r="R79" s="48"/>
      <c r="S79" s="48"/>
      <c r="T79" s="48"/>
      <c r="U79" s="48"/>
      <c r="V79" s="66"/>
      <c r="W79" s="85"/>
      <c r="X79" s="37"/>
    </row>
    <row r="80" spans="2:24" x14ac:dyDescent="0.15">
      <c r="B80" s="323"/>
      <c r="C80" s="324"/>
      <c r="D80" s="316"/>
      <c r="E80" s="317"/>
      <c r="F80" s="318"/>
      <c r="G80" s="319"/>
      <c r="H80" s="320"/>
      <c r="I80" s="322"/>
      <c r="J80" s="322"/>
      <c r="K80" s="48"/>
      <c r="L80" s="48"/>
      <c r="M80" s="48"/>
      <c r="N80" s="48"/>
      <c r="O80" s="48"/>
      <c r="P80" s="48"/>
      <c r="Q80" s="48"/>
      <c r="R80" s="48"/>
      <c r="S80" s="48"/>
      <c r="T80" s="48"/>
      <c r="U80" s="48"/>
      <c r="V80" s="66"/>
      <c r="W80" s="85"/>
      <c r="X80" s="37"/>
    </row>
    <row r="81" spans="2:24" ht="14.25" thickBot="1" x14ac:dyDescent="0.2">
      <c r="B81" s="331"/>
      <c r="C81" s="332"/>
      <c r="D81" s="333"/>
      <c r="E81" s="334"/>
      <c r="F81" s="335"/>
      <c r="G81" s="336"/>
      <c r="H81" s="337"/>
      <c r="I81" s="338"/>
      <c r="J81" s="338"/>
      <c r="K81" s="51"/>
      <c r="L81" s="51"/>
      <c r="M81" s="51"/>
      <c r="N81" s="51"/>
      <c r="O81" s="51"/>
      <c r="P81" s="51"/>
      <c r="Q81" s="51"/>
      <c r="R81" s="51"/>
      <c r="S81" s="51"/>
      <c r="T81" s="51"/>
      <c r="U81" s="51"/>
      <c r="V81" s="67"/>
      <c r="W81" s="85"/>
    </row>
    <row r="82" spans="2:24" ht="14.25" thickBot="1" x14ac:dyDescent="0.2">
      <c r="B82" s="120" t="s">
        <v>68</v>
      </c>
      <c r="C82" s="121"/>
      <c r="D82" s="121"/>
      <c r="E82" s="121"/>
      <c r="F82" s="122"/>
      <c r="G82" s="339">
        <f t="shared" ref="G82:V82" si="32">SUM(G73:G81)</f>
        <v>27400000</v>
      </c>
      <c r="H82" s="340">
        <f t="shared" si="32"/>
        <v>20900000</v>
      </c>
      <c r="I82" s="341">
        <f t="shared" si="32"/>
        <v>0</v>
      </c>
      <c r="J82" s="341">
        <f t="shared" si="32"/>
        <v>6500000</v>
      </c>
      <c r="K82" s="341">
        <f t="shared" si="32"/>
        <v>0</v>
      </c>
      <c r="L82" s="341">
        <f t="shared" si="32"/>
        <v>0</v>
      </c>
      <c r="M82" s="341">
        <f t="shared" si="32"/>
        <v>0</v>
      </c>
      <c r="N82" s="341">
        <f t="shared" si="32"/>
        <v>0</v>
      </c>
      <c r="O82" s="341">
        <f t="shared" si="32"/>
        <v>0</v>
      </c>
      <c r="P82" s="341">
        <f t="shared" si="32"/>
        <v>0</v>
      </c>
      <c r="Q82" s="341">
        <f t="shared" si="32"/>
        <v>0</v>
      </c>
      <c r="R82" s="341">
        <f t="shared" si="32"/>
        <v>0</v>
      </c>
      <c r="S82" s="341">
        <f t="shared" si="32"/>
        <v>0</v>
      </c>
      <c r="T82" s="341">
        <f t="shared" si="32"/>
        <v>0</v>
      </c>
      <c r="U82" s="341">
        <f t="shared" si="32"/>
        <v>0</v>
      </c>
      <c r="V82" s="342">
        <f t="shared" si="32"/>
        <v>0</v>
      </c>
      <c r="W82" s="87"/>
    </row>
    <row r="83" spans="2:24" x14ac:dyDescent="0.15">
      <c r="F83" s="7" t="s">
        <v>111</v>
      </c>
      <c r="W83" s="73"/>
    </row>
    <row r="84" spans="2:24" ht="18.75" x14ac:dyDescent="0.15">
      <c r="B84" s="146" t="s">
        <v>112</v>
      </c>
      <c r="C84" s="147"/>
      <c r="D84" s="147"/>
      <c r="E84" s="147"/>
      <c r="F84" s="147"/>
      <c r="G84" s="147"/>
      <c r="H84" s="147"/>
      <c r="I84" s="147"/>
      <c r="J84" s="147"/>
      <c r="K84" s="147"/>
      <c r="L84" s="147"/>
      <c r="M84" s="147"/>
      <c r="N84" s="147"/>
      <c r="O84" s="147"/>
      <c r="P84" s="147"/>
      <c r="Q84" s="147"/>
      <c r="R84" s="147"/>
      <c r="S84" s="147"/>
      <c r="T84" s="147"/>
      <c r="U84" s="147"/>
      <c r="V84" s="147"/>
    </row>
    <row r="85" spans="2:24" ht="18" thickBot="1" x14ac:dyDescent="0.2">
      <c r="H85" s="115" t="str">
        <f>H$3</f>
        <v>R3</v>
      </c>
      <c r="I85" s="115" t="str">
        <f t="shared" ref="I85:V85" si="33">I$3</f>
        <v>R4</v>
      </c>
      <c r="J85" s="115" t="str">
        <f t="shared" si="33"/>
        <v>R5</v>
      </c>
      <c r="K85" s="115" t="str">
        <f t="shared" si="33"/>
        <v>R6</v>
      </c>
      <c r="L85" s="115" t="str">
        <f t="shared" si="33"/>
        <v>R7</v>
      </c>
      <c r="M85" s="115" t="str">
        <f t="shared" si="33"/>
        <v>R8</v>
      </c>
      <c r="N85" s="115" t="str">
        <f t="shared" si="33"/>
        <v>R9</v>
      </c>
      <c r="O85" s="115" t="str">
        <f t="shared" si="33"/>
        <v>R10</v>
      </c>
      <c r="P85" s="115" t="str">
        <f t="shared" si="33"/>
        <v>R11</v>
      </c>
      <c r="Q85" s="115" t="str">
        <f t="shared" si="33"/>
        <v>R12</v>
      </c>
      <c r="R85" s="115" t="str">
        <f t="shared" si="33"/>
        <v>R13</v>
      </c>
      <c r="S85" s="115" t="str">
        <f t="shared" si="33"/>
        <v>R14</v>
      </c>
      <c r="T85" s="115" t="str">
        <f t="shared" si="33"/>
        <v>R15</v>
      </c>
      <c r="U85" s="115" t="str">
        <f t="shared" si="33"/>
        <v>R16</v>
      </c>
      <c r="V85" s="115" t="str">
        <f t="shared" si="33"/>
        <v>R17</v>
      </c>
    </row>
    <row r="86" spans="2:24" ht="29.25" thickBot="1" x14ac:dyDescent="0.2">
      <c r="B86" s="148" t="s">
        <v>23</v>
      </c>
      <c r="C86" s="149"/>
      <c r="D86" s="127" t="s">
        <v>21</v>
      </c>
      <c r="E86" s="128"/>
      <c r="F86" s="43" t="s">
        <v>69</v>
      </c>
      <c r="G86" s="23" t="s">
        <v>22</v>
      </c>
      <c r="H86" s="10" t="s">
        <v>0</v>
      </c>
      <c r="I86" s="10" t="s">
        <v>1</v>
      </c>
      <c r="J86" s="10" t="s">
        <v>2</v>
      </c>
      <c r="K86" s="10" t="s">
        <v>3</v>
      </c>
      <c r="L86" s="10" t="s">
        <v>4</v>
      </c>
      <c r="M86" s="10" t="s">
        <v>5</v>
      </c>
      <c r="N86" s="10" t="s">
        <v>76</v>
      </c>
      <c r="O86" s="10" t="s">
        <v>80</v>
      </c>
      <c r="P86" s="10" t="s">
        <v>81</v>
      </c>
      <c r="Q86" s="10" t="s">
        <v>79</v>
      </c>
      <c r="R86" s="10" t="s">
        <v>105</v>
      </c>
      <c r="S86" s="10" t="s">
        <v>106</v>
      </c>
      <c r="T86" s="10" t="s">
        <v>107</v>
      </c>
      <c r="U86" s="10" t="s">
        <v>108</v>
      </c>
      <c r="V86" s="81" t="s">
        <v>109</v>
      </c>
      <c r="W86" s="84"/>
    </row>
    <row r="87" spans="2:24" ht="15" customHeight="1" thickTop="1" x14ac:dyDescent="0.15">
      <c r="B87" s="305" t="s">
        <v>97</v>
      </c>
      <c r="C87" s="306"/>
      <c r="D87" s="307" t="s">
        <v>74</v>
      </c>
      <c r="E87" s="308"/>
      <c r="F87" s="309">
        <v>10</v>
      </c>
      <c r="G87" s="343">
        <v>16000000</v>
      </c>
      <c r="H87" s="344">
        <f>G87/F87</f>
        <v>1600000</v>
      </c>
      <c r="I87" s="345">
        <f>H87</f>
        <v>1600000</v>
      </c>
      <c r="J87" s="345">
        <f t="shared" ref="J87:Q87" si="34">I87</f>
        <v>1600000</v>
      </c>
      <c r="K87" s="345">
        <f t="shared" si="34"/>
        <v>1600000</v>
      </c>
      <c r="L87" s="345">
        <f t="shared" si="34"/>
        <v>1600000</v>
      </c>
      <c r="M87" s="345">
        <f t="shared" si="34"/>
        <v>1600000</v>
      </c>
      <c r="N87" s="345">
        <f t="shared" si="34"/>
        <v>1600000</v>
      </c>
      <c r="O87" s="344">
        <f t="shared" si="34"/>
        <v>1600000</v>
      </c>
      <c r="P87" s="344">
        <f t="shared" si="34"/>
        <v>1600000</v>
      </c>
      <c r="Q87" s="344">
        <f t="shared" si="34"/>
        <v>1600000</v>
      </c>
      <c r="R87" s="313"/>
      <c r="S87" s="313"/>
      <c r="T87" s="313"/>
      <c r="U87" s="313"/>
      <c r="V87" s="346"/>
      <c r="W87" s="85"/>
    </row>
    <row r="88" spans="2:24" x14ac:dyDescent="0.15">
      <c r="B88" s="314" t="s">
        <v>98</v>
      </c>
      <c r="C88" s="315"/>
      <c r="D88" s="316" t="s">
        <v>74</v>
      </c>
      <c r="E88" s="317"/>
      <c r="F88" s="318">
        <v>7</v>
      </c>
      <c r="G88" s="347">
        <v>4500000</v>
      </c>
      <c r="H88" s="348">
        <f>G88/F88</f>
        <v>642857.14285714284</v>
      </c>
      <c r="I88" s="321">
        <f t="shared" ref="I88:N89" si="35">H88</f>
        <v>642857.14285714284</v>
      </c>
      <c r="J88" s="321">
        <f t="shared" si="35"/>
        <v>642857.14285714284</v>
      </c>
      <c r="K88" s="321">
        <f t="shared" si="35"/>
        <v>642857.14285714284</v>
      </c>
      <c r="L88" s="321">
        <f t="shared" si="35"/>
        <v>642857.14285714284</v>
      </c>
      <c r="M88" s="321">
        <f t="shared" si="35"/>
        <v>642857.14285714284</v>
      </c>
      <c r="N88" s="321">
        <f t="shared" si="35"/>
        <v>642857.14285714284</v>
      </c>
      <c r="O88" s="322"/>
      <c r="P88" s="322"/>
      <c r="Q88" s="322"/>
      <c r="R88" s="322"/>
      <c r="S88" s="322"/>
      <c r="T88" s="322"/>
      <c r="U88" s="322"/>
      <c r="V88" s="349"/>
      <c r="W88" s="85"/>
    </row>
    <row r="89" spans="2:24" x14ac:dyDescent="0.15">
      <c r="B89" s="323" t="s">
        <v>99</v>
      </c>
      <c r="C89" s="315"/>
      <c r="D89" s="316" t="s">
        <v>75</v>
      </c>
      <c r="E89" s="317"/>
      <c r="F89" s="318">
        <v>7</v>
      </c>
      <c r="G89" s="347">
        <v>400000</v>
      </c>
      <c r="H89" s="348">
        <f>G89/F89</f>
        <v>57142.857142857145</v>
      </c>
      <c r="I89" s="321">
        <f t="shared" si="35"/>
        <v>57142.857142857145</v>
      </c>
      <c r="J89" s="321">
        <f t="shared" si="35"/>
        <v>57142.857142857145</v>
      </c>
      <c r="K89" s="321">
        <f t="shared" si="35"/>
        <v>57142.857142857145</v>
      </c>
      <c r="L89" s="321">
        <f t="shared" si="35"/>
        <v>57142.857142857145</v>
      </c>
      <c r="M89" s="321">
        <f t="shared" si="35"/>
        <v>57142.857142857145</v>
      </c>
      <c r="N89" s="321">
        <f t="shared" si="35"/>
        <v>57142.857142857145</v>
      </c>
      <c r="O89" s="322"/>
      <c r="P89" s="322"/>
      <c r="Q89" s="322"/>
      <c r="R89" s="322"/>
      <c r="S89" s="322"/>
      <c r="T89" s="322"/>
      <c r="U89" s="322"/>
      <c r="V89" s="349"/>
      <c r="W89" s="85"/>
    </row>
    <row r="90" spans="2:24" x14ac:dyDescent="0.15">
      <c r="B90" s="323"/>
      <c r="C90" s="324"/>
      <c r="D90" s="316"/>
      <c r="E90" s="317"/>
      <c r="F90" s="318"/>
      <c r="G90" s="347"/>
      <c r="H90" s="348"/>
      <c r="I90" s="322"/>
      <c r="J90" s="322"/>
      <c r="K90" s="322"/>
      <c r="L90" s="322"/>
      <c r="M90" s="322"/>
      <c r="N90" s="322"/>
      <c r="O90" s="322"/>
      <c r="P90" s="322"/>
      <c r="Q90" s="322"/>
      <c r="R90" s="322"/>
      <c r="S90" s="322"/>
      <c r="T90" s="322"/>
      <c r="U90" s="322"/>
      <c r="V90" s="349"/>
      <c r="W90" s="86"/>
    </row>
    <row r="91" spans="2:24" x14ac:dyDescent="0.15">
      <c r="B91" s="325" t="s">
        <v>100</v>
      </c>
      <c r="C91" s="326"/>
      <c r="D91" s="316" t="s">
        <v>74</v>
      </c>
      <c r="E91" s="317"/>
      <c r="F91" s="327">
        <v>10</v>
      </c>
      <c r="G91" s="350">
        <v>5000000</v>
      </c>
      <c r="H91" s="351"/>
      <c r="I91" s="330"/>
      <c r="J91" s="322">
        <f>G91/F91</f>
        <v>500000</v>
      </c>
      <c r="K91" s="322">
        <f>J91</f>
        <v>500000</v>
      </c>
      <c r="L91" s="322">
        <f t="shared" ref="L91:S91" si="36">K91</f>
        <v>500000</v>
      </c>
      <c r="M91" s="322">
        <f t="shared" si="36"/>
        <v>500000</v>
      </c>
      <c r="N91" s="322">
        <f t="shared" si="36"/>
        <v>500000</v>
      </c>
      <c r="O91" s="322">
        <f t="shared" si="36"/>
        <v>500000</v>
      </c>
      <c r="P91" s="322">
        <f t="shared" si="36"/>
        <v>500000</v>
      </c>
      <c r="Q91" s="322">
        <f t="shared" si="36"/>
        <v>500000</v>
      </c>
      <c r="R91" s="322">
        <f t="shared" si="36"/>
        <v>500000</v>
      </c>
      <c r="S91" s="330">
        <f t="shared" si="36"/>
        <v>500000</v>
      </c>
      <c r="T91" s="330"/>
      <c r="U91" s="330"/>
      <c r="V91" s="352"/>
      <c r="W91" s="85"/>
      <c r="X91" s="37"/>
    </row>
    <row r="92" spans="2:24" x14ac:dyDescent="0.15">
      <c r="B92" s="323" t="s">
        <v>101</v>
      </c>
      <c r="C92" s="324"/>
      <c r="D92" s="316" t="s">
        <v>74</v>
      </c>
      <c r="E92" s="317"/>
      <c r="F92" s="318">
        <v>7</v>
      </c>
      <c r="G92" s="347">
        <v>1500000</v>
      </c>
      <c r="H92" s="348"/>
      <c r="I92" s="322"/>
      <c r="J92" s="322">
        <f>G92/F92</f>
        <v>214285.71428571429</v>
      </c>
      <c r="K92" s="322">
        <f>J92</f>
        <v>214285.71428571429</v>
      </c>
      <c r="L92" s="322">
        <f t="shared" ref="L92:P92" si="37">K92</f>
        <v>214285.71428571429</v>
      </c>
      <c r="M92" s="322">
        <f t="shared" si="37"/>
        <v>214285.71428571429</v>
      </c>
      <c r="N92" s="322">
        <f t="shared" si="37"/>
        <v>214285.71428571429</v>
      </c>
      <c r="O92" s="322">
        <f t="shared" si="37"/>
        <v>214285.71428571429</v>
      </c>
      <c r="P92" s="322">
        <f t="shared" si="37"/>
        <v>214285.71428571429</v>
      </c>
      <c r="Q92" s="322"/>
      <c r="R92" s="322"/>
      <c r="S92" s="322"/>
      <c r="T92" s="322"/>
      <c r="U92" s="322"/>
      <c r="V92" s="349"/>
      <c r="W92" s="85"/>
      <c r="X92" s="37"/>
    </row>
    <row r="93" spans="2:24" x14ac:dyDescent="0.15">
      <c r="B93" s="116"/>
      <c r="C93" s="117"/>
      <c r="D93" s="123"/>
      <c r="E93" s="124"/>
      <c r="F93" s="46"/>
      <c r="G93" s="47"/>
      <c r="H93" s="82"/>
      <c r="I93" s="48"/>
      <c r="J93" s="48"/>
      <c r="K93" s="48"/>
      <c r="L93" s="48"/>
      <c r="M93" s="48"/>
      <c r="N93" s="48"/>
      <c r="O93" s="48"/>
      <c r="P93" s="48"/>
      <c r="Q93" s="48"/>
      <c r="R93" s="48"/>
      <c r="S93" s="48"/>
      <c r="T93" s="48"/>
      <c r="U93" s="48"/>
      <c r="V93" s="66"/>
      <c r="W93" s="85"/>
      <c r="X93" s="37"/>
    </row>
    <row r="94" spans="2:24" x14ac:dyDescent="0.15">
      <c r="B94" s="116"/>
      <c r="C94" s="117"/>
      <c r="D94" s="123"/>
      <c r="E94" s="124"/>
      <c r="F94" s="46"/>
      <c r="G94" s="47"/>
      <c r="H94" s="82"/>
      <c r="I94" s="48"/>
      <c r="J94" s="48"/>
      <c r="K94" s="48"/>
      <c r="L94" s="48"/>
      <c r="M94" s="48"/>
      <c r="N94" s="48"/>
      <c r="O94" s="48"/>
      <c r="P94" s="48"/>
      <c r="Q94" s="48"/>
      <c r="R94" s="48"/>
      <c r="S94" s="48"/>
      <c r="T94" s="48"/>
      <c r="U94" s="48"/>
      <c r="V94" s="66"/>
      <c r="W94" s="85"/>
      <c r="X94" s="37"/>
    </row>
    <row r="95" spans="2:24" ht="14.25" thickBot="1" x14ac:dyDescent="0.2">
      <c r="B95" s="118"/>
      <c r="C95" s="119"/>
      <c r="D95" s="125"/>
      <c r="E95" s="126"/>
      <c r="F95" s="49"/>
      <c r="G95" s="50"/>
      <c r="H95" s="83"/>
      <c r="I95" s="51"/>
      <c r="J95" s="51"/>
      <c r="K95" s="51"/>
      <c r="L95" s="51"/>
      <c r="M95" s="51"/>
      <c r="N95" s="51"/>
      <c r="O95" s="51"/>
      <c r="P95" s="51"/>
      <c r="Q95" s="51"/>
      <c r="R95" s="51"/>
      <c r="S95" s="51"/>
      <c r="T95" s="51"/>
      <c r="U95" s="51"/>
      <c r="V95" s="67"/>
      <c r="W95" s="85"/>
    </row>
    <row r="96" spans="2:24" ht="14.25" thickBot="1" x14ac:dyDescent="0.2">
      <c r="B96" s="120" t="s">
        <v>68</v>
      </c>
      <c r="C96" s="121"/>
      <c r="D96" s="121"/>
      <c r="E96" s="121"/>
      <c r="F96" s="122"/>
      <c r="G96" s="353">
        <f t="shared" ref="G96:V96" si="38">SUM(G87:G95)</f>
        <v>27400000</v>
      </c>
      <c r="H96" s="341">
        <f t="shared" si="38"/>
        <v>2300000</v>
      </c>
      <c r="I96" s="341">
        <f t="shared" si="38"/>
        <v>2300000</v>
      </c>
      <c r="J96" s="341">
        <f t="shared" si="38"/>
        <v>3014285.7142857141</v>
      </c>
      <c r="K96" s="341">
        <f t="shared" si="38"/>
        <v>3014285.7142857141</v>
      </c>
      <c r="L96" s="341">
        <f t="shared" si="38"/>
        <v>3014285.7142857141</v>
      </c>
      <c r="M96" s="341">
        <f t="shared" si="38"/>
        <v>3014285.7142857141</v>
      </c>
      <c r="N96" s="341">
        <f t="shared" si="38"/>
        <v>3014285.7142857141</v>
      </c>
      <c r="O96" s="341">
        <f t="shared" si="38"/>
        <v>2314285.7142857141</v>
      </c>
      <c r="P96" s="341">
        <f t="shared" si="38"/>
        <v>2314285.7142857141</v>
      </c>
      <c r="Q96" s="341">
        <f t="shared" si="38"/>
        <v>2100000</v>
      </c>
      <c r="R96" s="341">
        <f t="shared" si="38"/>
        <v>500000</v>
      </c>
      <c r="S96" s="341">
        <f t="shared" si="38"/>
        <v>500000</v>
      </c>
      <c r="T96" s="341">
        <f t="shared" si="38"/>
        <v>0</v>
      </c>
      <c r="U96" s="341">
        <f t="shared" si="38"/>
        <v>0</v>
      </c>
      <c r="V96" s="342">
        <f t="shared" si="38"/>
        <v>0</v>
      </c>
      <c r="W96" s="87"/>
    </row>
  </sheetData>
  <mergeCells count="113">
    <mergeCell ref="D72:E72"/>
    <mergeCell ref="D89:E89"/>
    <mergeCell ref="C29:C39"/>
    <mergeCell ref="D29:G29"/>
    <mergeCell ref="D33:G33"/>
    <mergeCell ref="D34:G34"/>
    <mergeCell ref="B82:F82"/>
    <mergeCell ref="B70:V70"/>
    <mergeCell ref="B72:C72"/>
    <mergeCell ref="B73:C73"/>
    <mergeCell ref="B74:C74"/>
    <mergeCell ref="B75:C75"/>
    <mergeCell ref="B76:C76"/>
    <mergeCell ref="M59:V59"/>
    <mergeCell ref="D45:G45"/>
    <mergeCell ref="D46:G46"/>
    <mergeCell ref="D47:G47"/>
    <mergeCell ref="C40:C43"/>
    <mergeCell ref="D44:G44"/>
    <mergeCell ref="D35:G35"/>
    <mergeCell ref="D36:G36"/>
    <mergeCell ref="D30:G30"/>
    <mergeCell ref="D31:G31"/>
    <mergeCell ref="D32:G32"/>
    <mergeCell ref="D57:G57"/>
    <mergeCell ref="D38:G38"/>
    <mergeCell ref="D39:G39"/>
    <mergeCell ref="D40:G40"/>
    <mergeCell ref="D41:G41"/>
    <mergeCell ref="D42:G42"/>
    <mergeCell ref="D43:G43"/>
    <mergeCell ref="D53:G53"/>
    <mergeCell ref="D54:D55"/>
    <mergeCell ref="E54:G54"/>
    <mergeCell ref="E55:G55"/>
    <mergeCell ref="B1:D1"/>
    <mergeCell ref="B2:V2"/>
    <mergeCell ref="B5:B10"/>
    <mergeCell ref="B4:G4"/>
    <mergeCell ref="C5:G5"/>
    <mergeCell ref="C6:G6"/>
    <mergeCell ref="C7:G7"/>
    <mergeCell ref="C8:G8"/>
    <mergeCell ref="C9:G9"/>
    <mergeCell ref="C10:G10"/>
    <mergeCell ref="B12:G12"/>
    <mergeCell ref="D25:G25"/>
    <mergeCell ref="D26:G26"/>
    <mergeCell ref="D27:G27"/>
    <mergeCell ref="B25:B28"/>
    <mergeCell ref="C25:C28"/>
    <mergeCell ref="D28:G28"/>
    <mergeCell ref="D68:G68"/>
    <mergeCell ref="D48:G48"/>
    <mergeCell ref="C49:G49"/>
    <mergeCell ref="B50:G50"/>
    <mergeCell ref="D52:G52"/>
    <mergeCell ref="D56:G56"/>
    <mergeCell ref="B52:C68"/>
    <mergeCell ref="B29:B49"/>
    <mergeCell ref="C44:C48"/>
    <mergeCell ref="D37:G37"/>
    <mergeCell ref="B23:G23"/>
    <mergeCell ref="B13:F14"/>
    <mergeCell ref="B15:F16"/>
    <mergeCell ref="B17:F18"/>
    <mergeCell ref="B19:F20"/>
    <mergeCell ref="B21:F22"/>
    <mergeCell ref="D63:G63"/>
    <mergeCell ref="D62:G62"/>
    <mergeCell ref="D64:G64"/>
    <mergeCell ref="D65:G65"/>
    <mergeCell ref="D66:G66"/>
    <mergeCell ref="D58:G58"/>
    <mergeCell ref="D59:G59"/>
    <mergeCell ref="D60:G60"/>
    <mergeCell ref="D61:G61"/>
    <mergeCell ref="B89:C89"/>
    <mergeCell ref="D69:G69"/>
    <mergeCell ref="B84:V84"/>
    <mergeCell ref="B86:C86"/>
    <mergeCell ref="B87:C87"/>
    <mergeCell ref="B88:C88"/>
    <mergeCell ref="D73:E73"/>
    <mergeCell ref="D74:E74"/>
    <mergeCell ref="D75:E75"/>
    <mergeCell ref="D76:E76"/>
    <mergeCell ref="D77:E77"/>
    <mergeCell ref="D78:E78"/>
    <mergeCell ref="D79:E79"/>
    <mergeCell ref="D80:E80"/>
    <mergeCell ref="D81:E81"/>
    <mergeCell ref="B81:C81"/>
    <mergeCell ref="B77:C77"/>
    <mergeCell ref="B78:C78"/>
    <mergeCell ref="B79:C79"/>
    <mergeCell ref="B80:C80"/>
    <mergeCell ref="D87:E87"/>
    <mergeCell ref="B95:C95"/>
    <mergeCell ref="B96:F96"/>
    <mergeCell ref="B90:C90"/>
    <mergeCell ref="B91:C91"/>
    <mergeCell ref="B92:C92"/>
    <mergeCell ref="B93:C93"/>
    <mergeCell ref="B94:C94"/>
    <mergeCell ref="D90:E90"/>
    <mergeCell ref="D91:E91"/>
    <mergeCell ref="D92:E92"/>
    <mergeCell ref="D93:E93"/>
    <mergeCell ref="D94:E94"/>
    <mergeCell ref="D95:E95"/>
    <mergeCell ref="D88:E88"/>
    <mergeCell ref="D86:E86"/>
  </mergeCells>
  <phoneticPr fontId="19"/>
  <pageMargins left="0.98425196850393704" right="0.39370078740157483" top="0.39370078740157483" bottom="0.19685039370078741" header="0.51181102362204722" footer="0.51181102362204722"/>
  <pageSetup paperSize="8" scale="57" fitToHeight="0"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
  <sheetViews>
    <sheetView view="pageBreakPreview" zoomScale="60" zoomScaleNormal="100" workbookViewId="0">
      <selection activeCell="B6" sqref="B6:AM8"/>
    </sheetView>
  </sheetViews>
  <sheetFormatPr defaultColWidth="9" defaultRowHeight="13.5" x14ac:dyDescent="0.15"/>
  <cols>
    <col min="1" max="1" width="8.75" style="2" customWidth="1"/>
    <col min="2" max="2" width="15.875" style="2" bestFit="1" customWidth="1"/>
    <col min="3" max="3" width="8.125" style="2" bestFit="1" customWidth="1"/>
    <col min="4" max="39" width="3.375" style="2" bestFit="1" customWidth="1"/>
    <col min="40" max="16384" width="9" style="2"/>
  </cols>
  <sheetData>
    <row r="1" spans="1:39" ht="20.100000000000001" customHeight="1" x14ac:dyDescent="0.15">
      <c r="AF1" s="2" t="s">
        <v>16</v>
      </c>
    </row>
    <row r="2" spans="1:39" ht="20.100000000000001" customHeight="1" x14ac:dyDescent="0.15">
      <c r="A2" s="231" t="s">
        <v>19</v>
      </c>
      <c r="B2" s="231"/>
      <c r="C2" s="231"/>
      <c r="AF2" s="2" t="s">
        <v>17</v>
      </c>
    </row>
    <row r="3" spans="1:39" ht="20.100000000000001" customHeight="1" x14ac:dyDescent="0.15">
      <c r="A3" s="232"/>
      <c r="B3" s="232"/>
      <c r="C3" s="232"/>
      <c r="AF3" s="2" t="s">
        <v>18</v>
      </c>
    </row>
    <row r="4" spans="1:39" ht="20.100000000000001" customHeight="1" x14ac:dyDescent="0.15">
      <c r="A4" s="239"/>
      <c r="B4" s="240"/>
      <c r="C4" s="233" t="s">
        <v>7</v>
      </c>
      <c r="D4" s="236" t="s">
        <v>8</v>
      </c>
      <c r="E4" s="237"/>
      <c r="F4" s="238"/>
      <c r="G4" s="236" t="s">
        <v>126</v>
      </c>
      <c r="H4" s="237"/>
      <c r="I4" s="238"/>
      <c r="J4" s="236" t="s">
        <v>9</v>
      </c>
      <c r="K4" s="237"/>
      <c r="L4" s="238"/>
      <c r="M4" s="236" t="s">
        <v>10</v>
      </c>
      <c r="N4" s="237"/>
      <c r="O4" s="238"/>
      <c r="P4" s="236" t="s">
        <v>11</v>
      </c>
      <c r="Q4" s="237"/>
      <c r="R4" s="238"/>
      <c r="S4" s="236" t="s">
        <v>12</v>
      </c>
      <c r="T4" s="237"/>
      <c r="U4" s="238"/>
      <c r="V4" s="236" t="s">
        <v>13</v>
      </c>
      <c r="W4" s="237"/>
      <c r="X4" s="238"/>
      <c r="Y4" s="236" t="s">
        <v>14</v>
      </c>
      <c r="Z4" s="237"/>
      <c r="AA4" s="238"/>
      <c r="AB4" s="236" t="s">
        <v>15</v>
      </c>
      <c r="AC4" s="237"/>
      <c r="AD4" s="238"/>
      <c r="AE4" s="236" t="s">
        <v>127</v>
      </c>
      <c r="AF4" s="237"/>
      <c r="AG4" s="238"/>
      <c r="AH4" s="236" t="s">
        <v>128</v>
      </c>
      <c r="AI4" s="237"/>
      <c r="AJ4" s="238"/>
      <c r="AK4" s="236" t="s">
        <v>129</v>
      </c>
      <c r="AL4" s="237"/>
      <c r="AM4" s="238"/>
    </row>
    <row r="5" spans="1:39" ht="20.100000000000001" customHeight="1" x14ac:dyDescent="0.15">
      <c r="A5" s="241"/>
      <c r="B5" s="242"/>
      <c r="C5" s="235"/>
      <c r="D5" s="96" t="s">
        <v>123</v>
      </c>
      <c r="E5" s="3" t="s">
        <v>124</v>
      </c>
      <c r="F5" s="4" t="s">
        <v>125</v>
      </c>
      <c r="G5" s="96" t="s">
        <v>123</v>
      </c>
      <c r="H5" s="3" t="s">
        <v>124</v>
      </c>
      <c r="I5" s="4" t="s">
        <v>125</v>
      </c>
      <c r="J5" s="96" t="s">
        <v>123</v>
      </c>
      <c r="K5" s="3" t="s">
        <v>124</v>
      </c>
      <c r="L5" s="4" t="s">
        <v>125</v>
      </c>
      <c r="M5" s="96" t="s">
        <v>123</v>
      </c>
      <c r="N5" s="3" t="s">
        <v>124</v>
      </c>
      <c r="O5" s="4" t="s">
        <v>125</v>
      </c>
      <c r="P5" s="96" t="s">
        <v>123</v>
      </c>
      <c r="Q5" s="3" t="s">
        <v>124</v>
      </c>
      <c r="R5" s="4" t="s">
        <v>125</v>
      </c>
      <c r="S5" s="96" t="s">
        <v>123</v>
      </c>
      <c r="T5" s="3" t="s">
        <v>124</v>
      </c>
      <c r="U5" s="4" t="s">
        <v>125</v>
      </c>
      <c r="V5" s="96" t="s">
        <v>123</v>
      </c>
      <c r="W5" s="3" t="s">
        <v>124</v>
      </c>
      <c r="X5" s="4" t="s">
        <v>125</v>
      </c>
      <c r="Y5" s="96" t="s">
        <v>123</v>
      </c>
      <c r="Z5" s="3" t="s">
        <v>124</v>
      </c>
      <c r="AA5" s="4" t="s">
        <v>125</v>
      </c>
      <c r="AB5" s="96" t="s">
        <v>123</v>
      </c>
      <c r="AC5" s="3" t="s">
        <v>124</v>
      </c>
      <c r="AD5" s="4" t="s">
        <v>125</v>
      </c>
      <c r="AE5" s="96" t="s">
        <v>123</v>
      </c>
      <c r="AF5" s="3" t="s">
        <v>124</v>
      </c>
      <c r="AG5" s="4" t="s">
        <v>125</v>
      </c>
      <c r="AH5" s="96" t="s">
        <v>123</v>
      </c>
      <c r="AI5" s="3" t="s">
        <v>124</v>
      </c>
      <c r="AJ5" s="4" t="s">
        <v>125</v>
      </c>
      <c r="AK5" s="96" t="s">
        <v>123</v>
      </c>
      <c r="AL5" s="3" t="s">
        <v>124</v>
      </c>
      <c r="AM5" s="4" t="s">
        <v>125</v>
      </c>
    </row>
    <row r="6" spans="1:39" ht="34.5" customHeight="1" x14ac:dyDescent="0.15">
      <c r="A6" s="233" t="s">
        <v>118</v>
      </c>
      <c r="B6" s="354" t="s">
        <v>133</v>
      </c>
      <c r="C6" s="354">
        <v>10</v>
      </c>
      <c r="D6" s="355"/>
      <c r="E6" s="356"/>
      <c r="F6" s="357"/>
      <c r="G6" s="355"/>
      <c r="H6" s="356"/>
      <c r="I6" s="357"/>
      <c r="J6" s="355"/>
      <c r="K6" s="358" t="s">
        <v>160</v>
      </c>
      <c r="L6" s="357" t="s">
        <v>161</v>
      </c>
      <c r="M6" s="359" t="s">
        <v>164</v>
      </c>
      <c r="N6" s="356" t="s">
        <v>161</v>
      </c>
      <c r="O6" s="357" t="s">
        <v>161</v>
      </c>
      <c r="P6" s="355" t="s">
        <v>161</v>
      </c>
      <c r="Q6" s="356" t="s">
        <v>161</v>
      </c>
      <c r="R6" s="357" t="s">
        <v>161</v>
      </c>
      <c r="S6" s="355" t="s">
        <v>161</v>
      </c>
      <c r="T6" s="358" t="s">
        <v>162</v>
      </c>
      <c r="U6" s="357" t="s">
        <v>161</v>
      </c>
      <c r="V6" s="355" t="s">
        <v>161</v>
      </c>
      <c r="W6" s="356" t="s">
        <v>161</v>
      </c>
      <c r="X6" s="357" t="s">
        <v>161</v>
      </c>
      <c r="Y6" s="355"/>
      <c r="Z6" s="356"/>
      <c r="AA6" s="357"/>
      <c r="AB6" s="355"/>
      <c r="AC6" s="356"/>
      <c r="AD6" s="357"/>
      <c r="AE6" s="355"/>
      <c r="AF6" s="356"/>
      <c r="AG6" s="357"/>
      <c r="AH6" s="355"/>
      <c r="AI6" s="356"/>
      <c r="AJ6" s="357"/>
      <c r="AK6" s="355"/>
      <c r="AL6" s="356"/>
      <c r="AM6" s="357"/>
    </row>
    <row r="7" spans="1:39" ht="34.5" customHeight="1" x14ac:dyDescent="0.15">
      <c r="A7" s="234"/>
      <c r="B7" s="354" t="s">
        <v>134</v>
      </c>
      <c r="C7" s="354">
        <v>5</v>
      </c>
      <c r="D7" s="355"/>
      <c r="E7" s="356"/>
      <c r="F7" s="357"/>
      <c r="G7" s="355"/>
      <c r="H7" s="356"/>
      <c r="I7" s="357"/>
      <c r="J7" s="355"/>
      <c r="K7" s="356"/>
      <c r="L7" s="357"/>
      <c r="M7" s="355"/>
      <c r="N7" s="356"/>
      <c r="O7" s="357"/>
      <c r="P7" s="355"/>
      <c r="Q7" s="356"/>
      <c r="R7" s="357"/>
      <c r="S7" s="355"/>
      <c r="T7" s="356"/>
      <c r="U7" s="357"/>
      <c r="V7" s="355"/>
      <c r="W7" s="356"/>
      <c r="X7" s="357"/>
      <c r="Y7" s="355"/>
      <c r="Z7" s="356"/>
      <c r="AA7" s="357"/>
      <c r="AB7" s="355"/>
      <c r="AC7" s="356"/>
      <c r="AD7" s="357"/>
      <c r="AE7" s="355"/>
      <c r="AF7" s="358" t="s">
        <v>165</v>
      </c>
      <c r="AG7" s="357" t="s">
        <v>161</v>
      </c>
      <c r="AH7" s="355" t="s">
        <v>161</v>
      </c>
      <c r="AI7" s="358" t="s">
        <v>162</v>
      </c>
      <c r="AJ7" s="357"/>
      <c r="AK7" s="358" t="s">
        <v>165</v>
      </c>
      <c r="AL7" s="356" t="s">
        <v>161</v>
      </c>
      <c r="AM7" s="357" t="s">
        <v>161</v>
      </c>
    </row>
    <row r="8" spans="1:39" ht="41.25" customHeight="1" x14ac:dyDescent="0.15">
      <c r="A8" s="234"/>
      <c r="B8" s="354" t="s">
        <v>135</v>
      </c>
      <c r="C8" s="354">
        <v>10</v>
      </c>
      <c r="D8" s="355"/>
      <c r="E8" s="356"/>
      <c r="F8" s="357"/>
      <c r="G8" s="359" t="s">
        <v>163</v>
      </c>
      <c r="H8" s="356" t="s">
        <v>161</v>
      </c>
      <c r="I8" s="357" t="s">
        <v>161</v>
      </c>
      <c r="J8" s="355"/>
      <c r="K8" s="356"/>
      <c r="L8" s="357"/>
      <c r="M8" s="359" t="s">
        <v>164</v>
      </c>
      <c r="N8" s="356" t="s">
        <v>161</v>
      </c>
      <c r="O8" s="357" t="s">
        <v>161</v>
      </c>
      <c r="P8" s="355" t="s">
        <v>161</v>
      </c>
      <c r="Q8" s="356" t="s">
        <v>161</v>
      </c>
      <c r="R8" s="357" t="s">
        <v>161</v>
      </c>
      <c r="S8" s="355" t="s">
        <v>161</v>
      </c>
      <c r="T8" s="356" t="s">
        <v>161</v>
      </c>
      <c r="U8" s="357" t="s">
        <v>161</v>
      </c>
      <c r="V8" s="355"/>
      <c r="W8" s="356"/>
      <c r="X8" s="357"/>
      <c r="Y8" s="355"/>
      <c r="Z8" s="358" t="s">
        <v>162</v>
      </c>
      <c r="AA8" s="357" t="s">
        <v>161</v>
      </c>
      <c r="AB8" s="355" t="s">
        <v>161</v>
      </c>
      <c r="AC8" s="356" t="s">
        <v>161</v>
      </c>
      <c r="AD8" s="357" t="s">
        <v>161</v>
      </c>
      <c r="AE8" s="355"/>
      <c r="AF8" s="356"/>
      <c r="AG8" s="357"/>
      <c r="AH8" s="355"/>
      <c r="AI8" s="356"/>
      <c r="AJ8" s="357"/>
      <c r="AK8" s="355"/>
      <c r="AL8" s="356"/>
      <c r="AM8" s="357"/>
    </row>
    <row r="9" spans="1:39" ht="34.5" customHeight="1" x14ac:dyDescent="0.15">
      <c r="A9" s="233" t="s">
        <v>122</v>
      </c>
      <c r="B9" s="5" t="s">
        <v>119</v>
      </c>
      <c r="C9" s="5"/>
      <c r="D9" s="96"/>
      <c r="E9" s="3"/>
      <c r="F9" s="4"/>
      <c r="G9" s="96"/>
      <c r="H9" s="3"/>
      <c r="I9" s="4"/>
      <c r="J9" s="96"/>
      <c r="K9" s="3"/>
      <c r="L9" s="4"/>
      <c r="M9" s="96"/>
      <c r="N9" s="3"/>
      <c r="O9" s="4"/>
      <c r="P9" s="96"/>
      <c r="Q9" s="3"/>
      <c r="R9" s="4"/>
      <c r="S9" s="96"/>
      <c r="T9" s="3"/>
      <c r="U9" s="4"/>
      <c r="V9" s="96"/>
      <c r="W9" s="3"/>
      <c r="X9" s="4"/>
      <c r="Y9" s="96"/>
      <c r="Z9" s="3"/>
      <c r="AA9" s="4"/>
      <c r="AB9" s="96"/>
      <c r="AC9" s="3"/>
      <c r="AD9" s="4"/>
      <c r="AE9" s="96"/>
      <c r="AF9" s="3"/>
      <c r="AG9" s="4"/>
      <c r="AH9" s="96"/>
      <c r="AI9" s="3"/>
      <c r="AJ9" s="4"/>
      <c r="AK9" s="96"/>
      <c r="AL9" s="3"/>
      <c r="AM9" s="4"/>
    </row>
    <row r="10" spans="1:39" ht="34.5" customHeight="1" x14ac:dyDescent="0.15">
      <c r="A10" s="234"/>
      <c r="B10" s="5" t="s">
        <v>120</v>
      </c>
      <c r="C10" s="5"/>
      <c r="D10" s="96"/>
      <c r="E10" s="3"/>
      <c r="F10" s="4"/>
      <c r="G10" s="96"/>
      <c r="H10" s="3"/>
      <c r="I10" s="4"/>
      <c r="J10" s="96"/>
      <c r="K10" s="3"/>
      <c r="L10" s="4"/>
      <c r="M10" s="96"/>
      <c r="N10" s="3"/>
      <c r="O10" s="4"/>
      <c r="P10" s="96"/>
      <c r="Q10" s="3"/>
      <c r="R10" s="4"/>
      <c r="S10" s="96"/>
      <c r="T10" s="3"/>
      <c r="U10" s="4"/>
      <c r="V10" s="96"/>
      <c r="W10" s="3"/>
      <c r="X10" s="4"/>
      <c r="Y10" s="96"/>
      <c r="Z10" s="3"/>
      <c r="AA10" s="4"/>
      <c r="AB10" s="96"/>
      <c r="AC10" s="3"/>
      <c r="AD10" s="4"/>
      <c r="AE10" s="96"/>
      <c r="AF10" s="3"/>
      <c r="AG10" s="4"/>
      <c r="AH10" s="96"/>
      <c r="AI10" s="3"/>
      <c r="AJ10" s="4"/>
      <c r="AK10" s="96"/>
      <c r="AL10" s="3"/>
      <c r="AM10" s="4"/>
    </row>
    <row r="11" spans="1:39" ht="34.5" customHeight="1" x14ac:dyDescent="0.15">
      <c r="A11" s="234"/>
      <c r="B11" s="5" t="s">
        <v>121</v>
      </c>
      <c r="C11" s="5"/>
      <c r="D11" s="96"/>
      <c r="E11" s="3"/>
      <c r="F11" s="4"/>
      <c r="G11" s="96"/>
      <c r="H11" s="3"/>
      <c r="I11" s="4"/>
      <c r="J11" s="96"/>
      <c r="K11" s="3"/>
      <c r="L11" s="4"/>
      <c r="M11" s="96"/>
      <c r="N11" s="3"/>
      <c r="O11" s="4"/>
      <c r="P11" s="96"/>
      <c r="Q11" s="3"/>
      <c r="R11" s="4"/>
      <c r="S11" s="96"/>
      <c r="T11" s="3"/>
      <c r="U11" s="4"/>
      <c r="V11" s="96"/>
      <c r="W11" s="3"/>
      <c r="X11" s="4"/>
      <c r="Y11" s="96"/>
      <c r="Z11" s="3"/>
      <c r="AA11" s="4"/>
      <c r="AB11" s="96"/>
      <c r="AC11" s="3"/>
      <c r="AD11" s="4"/>
      <c r="AE11" s="96"/>
      <c r="AF11" s="3"/>
      <c r="AG11" s="4"/>
      <c r="AH11" s="96"/>
      <c r="AI11" s="3"/>
      <c r="AJ11" s="4"/>
      <c r="AK11" s="96"/>
      <c r="AL11" s="3"/>
      <c r="AM11" s="4"/>
    </row>
    <row r="12" spans="1:39" ht="34.5" customHeight="1" x14ac:dyDescent="0.15">
      <c r="A12" s="233" t="s">
        <v>122</v>
      </c>
      <c r="B12" s="5" t="s">
        <v>119</v>
      </c>
      <c r="C12" s="5"/>
      <c r="D12" s="96"/>
      <c r="E12" s="3"/>
      <c r="F12" s="4"/>
      <c r="G12" s="96"/>
      <c r="H12" s="3"/>
      <c r="I12" s="4"/>
      <c r="J12" s="96"/>
      <c r="K12" s="3"/>
      <c r="L12" s="4"/>
      <c r="M12" s="96"/>
      <c r="N12" s="3"/>
      <c r="O12" s="4"/>
      <c r="P12" s="96"/>
      <c r="Q12" s="3"/>
      <c r="R12" s="4"/>
      <c r="S12" s="96"/>
      <c r="T12" s="3"/>
      <c r="U12" s="4"/>
      <c r="V12" s="96"/>
      <c r="W12" s="3"/>
      <c r="X12" s="4"/>
      <c r="Y12" s="96"/>
      <c r="Z12" s="3"/>
      <c r="AA12" s="4"/>
      <c r="AB12" s="96"/>
      <c r="AC12" s="3"/>
      <c r="AD12" s="4"/>
      <c r="AE12" s="96"/>
      <c r="AF12" s="3"/>
      <c r="AG12" s="4"/>
      <c r="AH12" s="96"/>
      <c r="AI12" s="3"/>
      <c r="AJ12" s="4"/>
      <c r="AK12" s="96"/>
      <c r="AL12" s="3"/>
      <c r="AM12" s="4"/>
    </row>
    <row r="13" spans="1:39" ht="34.5" customHeight="1" x14ac:dyDescent="0.15">
      <c r="A13" s="234"/>
      <c r="B13" s="5" t="s">
        <v>120</v>
      </c>
      <c r="C13" s="5"/>
      <c r="D13" s="96"/>
      <c r="E13" s="3"/>
      <c r="F13" s="4"/>
      <c r="G13" s="96"/>
      <c r="H13" s="3"/>
      <c r="I13" s="4"/>
      <c r="J13" s="96"/>
      <c r="K13" s="3"/>
      <c r="L13" s="4"/>
      <c r="M13" s="96"/>
      <c r="N13" s="3"/>
      <c r="O13" s="4"/>
      <c r="P13" s="96"/>
      <c r="Q13" s="3"/>
      <c r="R13" s="4"/>
      <c r="S13" s="96"/>
      <c r="T13" s="3"/>
      <c r="U13" s="4"/>
      <c r="V13" s="96"/>
      <c r="W13" s="3"/>
      <c r="X13" s="4"/>
      <c r="Y13" s="96"/>
      <c r="Z13" s="3"/>
      <c r="AA13" s="4"/>
      <c r="AB13" s="96"/>
      <c r="AC13" s="3"/>
      <c r="AD13" s="4"/>
      <c r="AE13" s="96"/>
      <c r="AF13" s="3"/>
      <c r="AG13" s="4"/>
      <c r="AH13" s="96"/>
      <c r="AI13" s="3"/>
      <c r="AJ13" s="4"/>
      <c r="AK13" s="96"/>
      <c r="AL13" s="3"/>
      <c r="AM13" s="4"/>
    </row>
    <row r="14" spans="1:39" ht="34.5" customHeight="1" x14ac:dyDescent="0.15">
      <c r="A14" s="235"/>
      <c r="B14" s="5" t="s">
        <v>121</v>
      </c>
      <c r="C14" s="5"/>
      <c r="D14" s="96"/>
      <c r="E14" s="3"/>
      <c r="F14" s="4"/>
      <c r="G14" s="96"/>
      <c r="H14" s="3"/>
      <c r="I14" s="4"/>
      <c r="J14" s="96"/>
      <c r="K14" s="3"/>
      <c r="L14" s="4"/>
      <c r="M14" s="96"/>
      <c r="N14" s="3"/>
      <c r="O14" s="4"/>
      <c r="P14" s="96"/>
      <c r="Q14" s="3"/>
      <c r="R14" s="4"/>
      <c r="S14" s="96"/>
      <c r="T14" s="3"/>
      <c r="U14" s="4"/>
      <c r="V14" s="96"/>
      <c r="W14" s="3"/>
      <c r="X14" s="4"/>
      <c r="Y14" s="96"/>
      <c r="Z14" s="3"/>
      <c r="AA14" s="4"/>
      <c r="AB14" s="96"/>
      <c r="AC14" s="3"/>
      <c r="AD14" s="4"/>
      <c r="AE14" s="96"/>
      <c r="AF14" s="3"/>
      <c r="AG14" s="4"/>
      <c r="AH14" s="96"/>
      <c r="AI14" s="3"/>
      <c r="AJ14" s="4"/>
      <c r="AK14" s="96"/>
      <c r="AL14" s="3"/>
      <c r="AM14" s="4"/>
    </row>
  </sheetData>
  <mergeCells count="18">
    <mergeCell ref="AK4:AM4"/>
    <mergeCell ref="M4:O4"/>
    <mergeCell ref="P4:R4"/>
    <mergeCell ref="S4:U4"/>
    <mergeCell ref="V4:X4"/>
    <mergeCell ref="Y4:AA4"/>
    <mergeCell ref="G4:I4"/>
    <mergeCell ref="J4:L4"/>
    <mergeCell ref="AB4:AD4"/>
    <mergeCell ref="AE4:AG4"/>
    <mergeCell ref="AH4:AJ4"/>
    <mergeCell ref="A2:C3"/>
    <mergeCell ref="A6:A8"/>
    <mergeCell ref="A9:A11"/>
    <mergeCell ref="A12:A14"/>
    <mergeCell ref="D4:F4"/>
    <mergeCell ref="A4:B5"/>
    <mergeCell ref="C4:C5"/>
  </mergeCells>
  <phoneticPr fontId="2"/>
  <pageMargins left="0.59055118110236227" right="0.59055118110236227" top="0.39370078740157483" bottom="0.39370078740157483" header="0.51181102362204722" footer="0.51181102362204722"/>
  <pageSetup paperSize="9" scale="8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
  <sheetViews>
    <sheetView view="pageBreakPreview" zoomScale="60" zoomScaleNormal="100" workbookViewId="0">
      <selection activeCell="D1" sqref="A1:XFD1"/>
    </sheetView>
  </sheetViews>
  <sheetFormatPr defaultColWidth="9" defaultRowHeight="13.5" x14ac:dyDescent="0.15"/>
  <cols>
    <col min="1" max="1" width="8.75" style="2" customWidth="1"/>
    <col min="2" max="2" width="15.875" style="2" bestFit="1" customWidth="1"/>
    <col min="3" max="3" width="8.125" style="2" bestFit="1" customWidth="1"/>
    <col min="4" max="36" width="3.375" style="2" bestFit="1" customWidth="1"/>
    <col min="37" max="37" width="4.5" style="2" bestFit="1" customWidth="1"/>
    <col min="38" max="39" width="3.375" style="2" bestFit="1" customWidth="1"/>
    <col min="40" max="16384" width="9" style="2"/>
  </cols>
  <sheetData>
    <row r="1" spans="1:39" ht="20.100000000000001" customHeight="1" x14ac:dyDescent="0.15">
      <c r="A1" s="231" t="s">
        <v>130</v>
      </c>
      <c r="B1" s="231"/>
      <c r="C1" s="231"/>
    </row>
    <row r="2" spans="1:39" ht="20.100000000000001" customHeight="1" x14ac:dyDescent="0.15">
      <c r="A2" s="232"/>
      <c r="B2" s="232"/>
      <c r="C2" s="232"/>
    </row>
    <row r="3" spans="1:39" ht="20.100000000000001" customHeight="1" x14ac:dyDescent="0.15">
      <c r="A3" s="239"/>
      <c r="B3" s="240"/>
      <c r="C3" s="233" t="s">
        <v>7</v>
      </c>
      <c r="D3" s="236" t="s">
        <v>8</v>
      </c>
      <c r="E3" s="237"/>
      <c r="F3" s="238"/>
      <c r="G3" s="236" t="s">
        <v>126</v>
      </c>
      <c r="H3" s="237"/>
      <c r="I3" s="238"/>
      <c r="J3" s="236" t="s">
        <v>9</v>
      </c>
      <c r="K3" s="237"/>
      <c r="L3" s="238"/>
      <c r="M3" s="236" t="s">
        <v>10</v>
      </c>
      <c r="N3" s="237"/>
      <c r="O3" s="238"/>
      <c r="P3" s="236" t="s">
        <v>11</v>
      </c>
      <c r="Q3" s="237"/>
      <c r="R3" s="238"/>
      <c r="S3" s="236" t="s">
        <v>12</v>
      </c>
      <c r="T3" s="237"/>
      <c r="U3" s="238"/>
      <c r="V3" s="236" t="s">
        <v>13</v>
      </c>
      <c r="W3" s="237"/>
      <c r="X3" s="238"/>
      <c r="Y3" s="236" t="s">
        <v>14</v>
      </c>
      <c r="Z3" s="237"/>
      <c r="AA3" s="238"/>
      <c r="AB3" s="236" t="s">
        <v>15</v>
      </c>
      <c r="AC3" s="237"/>
      <c r="AD3" s="238"/>
      <c r="AE3" s="236" t="s">
        <v>127</v>
      </c>
      <c r="AF3" s="237"/>
      <c r="AG3" s="238"/>
      <c r="AH3" s="236" t="s">
        <v>128</v>
      </c>
      <c r="AI3" s="237"/>
      <c r="AJ3" s="238"/>
      <c r="AK3" s="236" t="s">
        <v>129</v>
      </c>
      <c r="AL3" s="237"/>
      <c r="AM3" s="238"/>
    </row>
    <row r="4" spans="1:39" ht="20.100000000000001" customHeight="1" x14ac:dyDescent="0.15">
      <c r="A4" s="241"/>
      <c r="B4" s="242"/>
      <c r="C4" s="235"/>
      <c r="D4" s="96" t="s">
        <v>123</v>
      </c>
      <c r="E4" s="3" t="s">
        <v>124</v>
      </c>
      <c r="F4" s="4" t="s">
        <v>125</v>
      </c>
      <c r="G4" s="96" t="s">
        <v>123</v>
      </c>
      <c r="H4" s="3" t="s">
        <v>124</v>
      </c>
      <c r="I4" s="4" t="s">
        <v>125</v>
      </c>
      <c r="J4" s="96" t="s">
        <v>123</v>
      </c>
      <c r="K4" s="3" t="s">
        <v>124</v>
      </c>
      <c r="L4" s="4" t="s">
        <v>125</v>
      </c>
      <c r="M4" s="96" t="s">
        <v>123</v>
      </c>
      <c r="N4" s="3" t="s">
        <v>124</v>
      </c>
      <c r="O4" s="4" t="s">
        <v>125</v>
      </c>
      <c r="P4" s="96" t="s">
        <v>123</v>
      </c>
      <c r="Q4" s="3" t="s">
        <v>124</v>
      </c>
      <c r="R4" s="4" t="s">
        <v>125</v>
      </c>
      <c r="S4" s="96" t="s">
        <v>123</v>
      </c>
      <c r="T4" s="3" t="s">
        <v>124</v>
      </c>
      <c r="U4" s="4" t="s">
        <v>125</v>
      </c>
      <c r="V4" s="96" t="s">
        <v>123</v>
      </c>
      <c r="W4" s="3" t="s">
        <v>124</v>
      </c>
      <c r="X4" s="4" t="s">
        <v>125</v>
      </c>
      <c r="Y4" s="96" t="s">
        <v>123</v>
      </c>
      <c r="Z4" s="3" t="s">
        <v>124</v>
      </c>
      <c r="AA4" s="4" t="s">
        <v>125</v>
      </c>
      <c r="AB4" s="96" t="s">
        <v>123</v>
      </c>
      <c r="AC4" s="3" t="s">
        <v>124</v>
      </c>
      <c r="AD4" s="4" t="s">
        <v>125</v>
      </c>
      <c r="AE4" s="96" t="s">
        <v>123</v>
      </c>
      <c r="AF4" s="3" t="s">
        <v>124</v>
      </c>
      <c r="AG4" s="4" t="s">
        <v>125</v>
      </c>
      <c r="AH4" s="96" t="s">
        <v>123</v>
      </c>
      <c r="AI4" s="3" t="s">
        <v>124</v>
      </c>
      <c r="AJ4" s="4" t="s">
        <v>125</v>
      </c>
      <c r="AK4" s="96" t="s">
        <v>123</v>
      </c>
      <c r="AL4" s="3" t="s">
        <v>124</v>
      </c>
      <c r="AM4" s="4" t="s">
        <v>125</v>
      </c>
    </row>
    <row r="5" spans="1:39" ht="24.95" customHeight="1" x14ac:dyDescent="0.15">
      <c r="A5" s="233" t="s">
        <v>118</v>
      </c>
      <c r="B5" s="354" t="s">
        <v>133</v>
      </c>
      <c r="C5" s="354">
        <v>10</v>
      </c>
      <c r="D5" s="355"/>
      <c r="E5" s="356"/>
      <c r="F5" s="357"/>
      <c r="G5" s="355"/>
      <c r="H5" s="356"/>
      <c r="I5" s="357"/>
      <c r="J5" s="355"/>
      <c r="K5" s="356">
        <v>3</v>
      </c>
      <c r="L5" s="357">
        <v>3</v>
      </c>
      <c r="M5" s="355">
        <v>22</v>
      </c>
      <c r="N5" s="356">
        <v>57</v>
      </c>
      <c r="O5" s="357">
        <v>60</v>
      </c>
      <c r="P5" s="355">
        <v>47</v>
      </c>
      <c r="Q5" s="356">
        <v>1</v>
      </c>
      <c r="R5" s="357">
        <v>34</v>
      </c>
      <c r="S5" s="355">
        <v>51</v>
      </c>
      <c r="T5" s="356">
        <v>4</v>
      </c>
      <c r="U5" s="357">
        <v>4</v>
      </c>
      <c r="V5" s="355">
        <v>5</v>
      </c>
      <c r="W5" s="356">
        <v>5</v>
      </c>
      <c r="X5" s="357">
        <v>82</v>
      </c>
      <c r="Y5" s="355">
        <v>7</v>
      </c>
      <c r="Z5" s="356">
        <v>50</v>
      </c>
      <c r="AA5" s="357"/>
      <c r="AB5" s="355"/>
      <c r="AC5" s="356"/>
      <c r="AD5" s="357"/>
      <c r="AE5" s="355"/>
      <c r="AF5" s="356"/>
      <c r="AG5" s="357"/>
      <c r="AH5" s="355"/>
      <c r="AI5" s="356"/>
      <c r="AJ5" s="357"/>
      <c r="AK5" s="355"/>
      <c r="AL5" s="356"/>
      <c r="AM5" s="357"/>
    </row>
    <row r="6" spans="1:39" ht="24.95" customHeight="1" x14ac:dyDescent="0.15">
      <c r="A6" s="234"/>
      <c r="B6" s="354" t="s">
        <v>134</v>
      </c>
      <c r="C6" s="354">
        <v>5</v>
      </c>
      <c r="D6" s="355"/>
      <c r="E6" s="356"/>
      <c r="F6" s="357"/>
      <c r="G6" s="355"/>
      <c r="H6" s="356"/>
      <c r="I6" s="357"/>
      <c r="J6" s="355"/>
      <c r="K6" s="356"/>
      <c r="L6" s="357"/>
      <c r="M6" s="355"/>
      <c r="N6" s="356"/>
      <c r="O6" s="357"/>
      <c r="P6" s="355"/>
      <c r="Q6" s="356"/>
      <c r="R6" s="357"/>
      <c r="S6" s="355"/>
      <c r="T6" s="356"/>
      <c r="U6" s="357"/>
      <c r="V6" s="355"/>
      <c r="W6" s="356"/>
      <c r="X6" s="357"/>
      <c r="Y6" s="355"/>
      <c r="Z6" s="356"/>
      <c r="AA6" s="357"/>
      <c r="AB6" s="355"/>
      <c r="AC6" s="356"/>
      <c r="AD6" s="357"/>
      <c r="AE6" s="355">
        <v>5</v>
      </c>
      <c r="AF6" s="356">
        <v>6</v>
      </c>
      <c r="AG6" s="357">
        <v>1</v>
      </c>
      <c r="AH6" s="355">
        <v>1</v>
      </c>
      <c r="AI6" s="356">
        <v>3</v>
      </c>
      <c r="AJ6" s="357">
        <v>27</v>
      </c>
      <c r="AK6" s="355">
        <v>136</v>
      </c>
      <c r="AL6" s="356">
        <v>1</v>
      </c>
      <c r="AM6" s="357"/>
    </row>
    <row r="7" spans="1:39" ht="24.95" customHeight="1" x14ac:dyDescent="0.15">
      <c r="A7" s="234"/>
      <c r="B7" s="354" t="s">
        <v>135</v>
      </c>
      <c r="C7" s="354">
        <v>10</v>
      </c>
      <c r="D7" s="355">
        <v>5</v>
      </c>
      <c r="E7" s="356">
        <v>9</v>
      </c>
      <c r="F7" s="357">
        <v>13</v>
      </c>
      <c r="G7" s="355">
        <v>4</v>
      </c>
      <c r="H7" s="356">
        <v>4</v>
      </c>
      <c r="I7" s="357"/>
      <c r="J7" s="355"/>
      <c r="K7" s="356"/>
      <c r="L7" s="357">
        <v>1</v>
      </c>
      <c r="M7" s="355">
        <v>1</v>
      </c>
      <c r="N7" s="356">
        <v>11</v>
      </c>
      <c r="O7" s="357">
        <v>9</v>
      </c>
      <c r="P7" s="355">
        <v>11</v>
      </c>
      <c r="Q7" s="356">
        <v>23</v>
      </c>
      <c r="R7" s="357">
        <v>27</v>
      </c>
      <c r="S7" s="355">
        <v>1</v>
      </c>
      <c r="T7" s="356">
        <v>3</v>
      </c>
      <c r="U7" s="357">
        <v>17</v>
      </c>
      <c r="V7" s="355">
        <v>7</v>
      </c>
      <c r="W7" s="356">
        <v>9</v>
      </c>
      <c r="X7" s="357">
        <v>7</v>
      </c>
      <c r="Y7" s="355">
        <v>15</v>
      </c>
      <c r="Z7" s="356">
        <v>25</v>
      </c>
      <c r="AA7" s="357">
        <v>15</v>
      </c>
      <c r="AB7" s="355">
        <v>15</v>
      </c>
      <c r="AC7" s="356">
        <v>2</v>
      </c>
      <c r="AD7" s="357">
        <v>5</v>
      </c>
      <c r="AE7" s="355"/>
      <c r="AF7" s="356"/>
      <c r="AG7" s="357">
        <v>10</v>
      </c>
      <c r="AH7" s="355">
        <v>13</v>
      </c>
      <c r="AI7" s="356">
        <v>12</v>
      </c>
      <c r="AJ7" s="357"/>
      <c r="AK7" s="355">
        <v>12</v>
      </c>
      <c r="AL7" s="356">
        <v>10</v>
      </c>
      <c r="AM7" s="357"/>
    </row>
    <row r="8" spans="1:39" ht="24.95" customHeight="1" x14ac:dyDescent="0.15">
      <c r="A8" s="235"/>
      <c r="B8" s="354" t="s">
        <v>132</v>
      </c>
      <c r="C8" s="354" t="s">
        <v>131</v>
      </c>
      <c r="D8" s="355">
        <f>SUM(D5:D7)</f>
        <v>5</v>
      </c>
      <c r="E8" s="356">
        <f t="shared" ref="E8:AM8" si="0">SUM(E5:E7)</f>
        <v>9</v>
      </c>
      <c r="F8" s="357">
        <f t="shared" si="0"/>
        <v>13</v>
      </c>
      <c r="G8" s="355">
        <f t="shared" si="0"/>
        <v>4</v>
      </c>
      <c r="H8" s="356">
        <f t="shared" si="0"/>
        <v>4</v>
      </c>
      <c r="I8" s="357">
        <f t="shared" si="0"/>
        <v>0</v>
      </c>
      <c r="J8" s="355">
        <f t="shared" si="0"/>
        <v>0</v>
      </c>
      <c r="K8" s="356">
        <f t="shared" si="0"/>
        <v>3</v>
      </c>
      <c r="L8" s="357">
        <f t="shared" si="0"/>
        <v>4</v>
      </c>
      <c r="M8" s="355">
        <f t="shared" si="0"/>
        <v>23</v>
      </c>
      <c r="N8" s="356">
        <f t="shared" si="0"/>
        <v>68</v>
      </c>
      <c r="O8" s="357">
        <f t="shared" si="0"/>
        <v>69</v>
      </c>
      <c r="P8" s="355">
        <f t="shared" si="0"/>
        <v>58</v>
      </c>
      <c r="Q8" s="356">
        <f t="shared" si="0"/>
        <v>24</v>
      </c>
      <c r="R8" s="357">
        <f t="shared" si="0"/>
        <v>61</v>
      </c>
      <c r="S8" s="355">
        <f t="shared" si="0"/>
        <v>52</v>
      </c>
      <c r="T8" s="356">
        <f t="shared" si="0"/>
        <v>7</v>
      </c>
      <c r="U8" s="357">
        <f t="shared" si="0"/>
        <v>21</v>
      </c>
      <c r="V8" s="355">
        <f t="shared" si="0"/>
        <v>12</v>
      </c>
      <c r="W8" s="356">
        <f t="shared" si="0"/>
        <v>14</v>
      </c>
      <c r="X8" s="357">
        <f t="shared" si="0"/>
        <v>89</v>
      </c>
      <c r="Y8" s="355">
        <f t="shared" si="0"/>
        <v>22</v>
      </c>
      <c r="Z8" s="356">
        <f t="shared" si="0"/>
        <v>75</v>
      </c>
      <c r="AA8" s="357">
        <f t="shared" si="0"/>
        <v>15</v>
      </c>
      <c r="AB8" s="355">
        <f t="shared" si="0"/>
        <v>15</v>
      </c>
      <c r="AC8" s="356">
        <f t="shared" si="0"/>
        <v>2</v>
      </c>
      <c r="AD8" s="357">
        <f t="shared" si="0"/>
        <v>5</v>
      </c>
      <c r="AE8" s="355">
        <f t="shared" si="0"/>
        <v>5</v>
      </c>
      <c r="AF8" s="356">
        <f t="shared" si="0"/>
        <v>6</v>
      </c>
      <c r="AG8" s="357">
        <f t="shared" si="0"/>
        <v>11</v>
      </c>
      <c r="AH8" s="355">
        <f t="shared" si="0"/>
        <v>14</v>
      </c>
      <c r="AI8" s="356">
        <f t="shared" si="0"/>
        <v>15</v>
      </c>
      <c r="AJ8" s="357">
        <f t="shared" si="0"/>
        <v>27</v>
      </c>
      <c r="AK8" s="355">
        <f t="shared" si="0"/>
        <v>148</v>
      </c>
      <c r="AL8" s="356">
        <f t="shared" si="0"/>
        <v>11</v>
      </c>
      <c r="AM8" s="357">
        <f t="shared" si="0"/>
        <v>0</v>
      </c>
    </row>
    <row r="9" spans="1:39" ht="24.95" customHeight="1" x14ac:dyDescent="0.15">
      <c r="A9" s="233" t="s">
        <v>122</v>
      </c>
      <c r="B9" s="5" t="s">
        <v>119</v>
      </c>
      <c r="C9" s="5"/>
      <c r="D9" s="96"/>
      <c r="E9" s="3"/>
      <c r="F9" s="4"/>
      <c r="G9" s="96"/>
      <c r="H9" s="3"/>
      <c r="I9" s="4"/>
      <c r="J9" s="96"/>
      <c r="K9" s="3"/>
      <c r="L9" s="4"/>
      <c r="M9" s="96"/>
      <c r="N9" s="3"/>
      <c r="O9" s="4"/>
      <c r="P9" s="96"/>
      <c r="Q9" s="3"/>
      <c r="R9" s="4"/>
      <c r="S9" s="96"/>
      <c r="T9" s="3"/>
      <c r="U9" s="4"/>
      <c r="V9" s="96"/>
      <c r="W9" s="3"/>
      <c r="X9" s="4"/>
      <c r="Y9" s="96"/>
      <c r="Z9" s="3"/>
      <c r="AA9" s="4"/>
      <c r="AB9" s="96"/>
      <c r="AC9" s="3"/>
      <c r="AD9" s="4"/>
      <c r="AE9" s="96"/>
      <c r="AF9" s="3"/>
      <c r="AG9" s="4"/>
      <c r="AH9" s="96"/>
      <c r="AI9" s="3"/>
      <c r="AJ9" s="4"/>
      <c r="AK9" s="96"/>
      <c r="AL9" s="3"/>
      <c r="AM9" s="4"/>
    </row>
    <row r="10" spans="1:39" ht="24.95" customHeight="1" x14ac:dyDescent="0.15">
      <c r="A10" s="234"/>
      <c r="B10" s="5" t="s">
        <v>120</v>
      </c>
      <c r="C10" s="5"/>
      <c r="D10" s="96"/>
      <c r="E10" s="3"/>
      <c r="F10" s="4"/>
      <c r="G10" s="96"/>
      <c r="H10" s="3"/>
      <c r="I10" s="4"/>
      <c r="J10" s="96"/>
      <c r="K10" s="3"/>
      <c r="L10" s="4"/>
      <c r="M10" s="96"/>
      <c r="N10" s="3"/>
      <c r="O10" s="4"/>
      <c r="P10" s="96"/>
      <c r="Q10" s="3"/>
      <c r="R10" s="4"/>
      <c r="S10" s="96"/>
      <c r="T10" s="3"/>
      <c r="U10" s="4"/>
      <c r="V10" s="96"/>
      <c r="W10" s="3"/>
      <c r="X10" s="4"/>
      <c r="Y10" s="96"/>
      <c r="Z10" s="3"/>
      <c r="AA10" s="4"/>
      <c r="AB10" s="96"/>
      <c r="AC10" s="3"/>
      <c r="AD10" s="4"/>
      <c r="AE10" s="96"/>
      <c r="AF10" s="3"/>
      <c r="AG10" s="4"/>
      <c r="AH10" s="96"/>
      <c r="AI10" s="3"/>
      <c r="AJ10" s="4"/>
      <c r="AK10" s="96"/>
      <c r="AL10" s="3"/>
      <c r="AM10" s="4"/>
    </row>
    <row r="11" spans="1:39" ht="24.95" customHeight="1" x14ac:dyDescent="0.15">
      <c r="A11" s="234"/>
      <c r="B11" s="5" t="s">
        <v>121</v>
      </c>
      <c r="C11" s="5"/>
      <c r="D11" s="96"/>
      <c r="E11" s="3"/>
      <c r="F11" s="4"/>
      <c r="G11" s="96"/>
      <c r="H11" s="3"/>
      <c r="I11" s="4"/>
      <c r="J11" s="96"/>
      <c r="K11" s="3"/>
      <c r="L11" s="4"/>
      <c r="M11" s="96"/>
      <c r="N11" s="3"/>
      <c r="O11" s="4"/>
      <c r="P11" s="96"/>
      <c r="Q11" s="3"/>
      <c r="R11" s="4"/>
      <c r="S11" s="96"/>
      <c r="T11" s="3"/>
      <c r="U11" s="4"/>
      <c r="V11" s="96"/>
      <c r="W11" s="3"/>
      <c r="X11" s="4"/>
      <c r="Y11" s="96"/>
      <c r="Z11" s="3"/>
      <c r="AA11" s="4"/>
      <c r="AB11" s="96"/>
      <c r="AC11" s="3"/>
      <c r="AD11" s="4"/>
      <c r="AE11" s="96"/>
      <c r="AF11" s="3"/>
      <c r="AG11" s="4"/>
      <c r="AH11" s="96"/>
      <c r="AI11" s="3"/>
      <c r="AJ11" s="4"/>
      <c r="AK11" s="96"/>
      <c r="AL11" s="3"/>
      <c r="AM11" s="4"/>
    </row>
    <row r="12" spans="1:39" ht="24.95" customHeight="1" x14ac:dyDescent="0.15">
      <c r="A12" s="235"/>
      <c r="B12" s="5" t="s">
        <v>132</v>
      </c>
      <c r="C12" s="5" t="s">
        <v>131</v>
      </c>
      <c r="D12" s="96">
        <f>SUM(D9:D11)</f>
        <v>0</v>
      </c>
      <c r="E12" s="3">
        <f t="shared" ref="E12" si="1">SUM(E9:E11)</f>
        <v>0</v>
      </c>
      <c r="F12" s="4">
        <f t="shared" ref="F12" si="2">SUM(F9:F11)</f>
        <v>0</v>
      </c>
      <c r="G12" s="96">
        <f t="shared" ref="G12" si="3">SUM(G9:G11)</f>
        <v>0</v>
      </c>
      <c r="H12" s="3">
        <f t="shared" ref="H12" si="4">SUM(H9:H11)</f>
        <v>0</v>
      </c>
      <c r="I12" s="4">
        <f t="shared" ref="I12" si="5">SUM(I9:I11)</f>
        <v>0</v>
      </c>
      <c r="J12" s="96">
        <f t="shared" ref="J12" si="6">SUM(J9:J11)</f>
        <v>0</v>
      </c>
      <c r="K12" s="3">
        <f t="shared" ref="K12" si="7">SUM(K9:K11)</f>
        <v>0</v>
      </c>
      <c r="L12" s="4">
        <f t="shared" ref="L12" si="8">SUM(L9:L11)</f>
        <v>0</v>
      </c>
      <c r="M12" s="96">
        <f t="shared" ref="M12" si="9">SUM(M9:M11)</f>
        <v>0</v>
      </c>
      <c r="N12" s="3">
        <f t="shared" ref="N12" si="10">SUM(N9:N11)</f>
        <v>0</v>
      </c>
      <c r="O12" s="4">
        <f t="shared" ref="O12" si="11">SUM(O9:O11)</f>
        <v>0</v>
      </c>
      <c r="P12" s="96">
        <f t="shared" ref="P12" si="12">SUM(P9:P11)</f>
        <v>0</v>
      </c>
      <c r="Q12" s="3">
        <f t="shared" ref="Q12" si="13">SUM(Q9:Q11)</f>
        <v>0</v>
      </c>
      <c r="R12" s="4">
        <f t="shared" ref="R12" si="14">SUM(R9:R11)</f>
        <v>0</v>
      </c>
      <c r="S12" s="96">
        <f t="shared" ref="S12" si="15">SUM(S9:S11)</f>
        <v>0</v>
      </c>
      <c r="T12" s="3">
        <f t="shared" ref="T12" si="16">SUM(T9:T11)</f>
        <v>0</v>
      </c>
      <c r="U12" s="4">
        <f t="shared" ref="U12" si="17">SUM(U9:U11)</f>
        <v>0</v>
      </c>
      <c r="V12" s="96">
        <f t="shared" ref="V12" si="18">SUM(V9:V11)</f>
        <v>0</v>
      </c>
      <c r="W12" s="3">
        <f t="shared" ref="W12" si="19">SUM(W9:W11)</f>
        <v>0</v>
      </c>
      <c r="X12" s="4">
        <f t="shared" ref="X12" si="20">SUM(X9:X11)</f>
        <v>0</v>
      </c>
      <c r="Y12" s="96">
        <f t="shared" ref="Y12" si="21">SUM(Y9:Y11)</f>
        <v>0</v>
      </c>
      <c r="Z12" s="3">
        <f t="shared" ref="Z12" si="22">SUM(Z9:Z11)</f>
        <v>0</v>
      </c>
      <c r="AA12" s="4">
        <f t="shared" ref="AA12" si="23">SUM(AA9:AA11)</f>
        <v>0</v>
      </c>
      <c r="AB12" s="96">
        <f t="shared" ref="AB12" si="24">SUM(AB9:AB11)</f>
        <v>0</v>
      </c>
      <c r="AC12" s="3">
        <f t="shared" ref="AC12" si="25">SUM(AC9:AC11)</f>
        <v>0</v>
      </c>
      <c r="AD12" s="4">
        <f t="shared" ref="AD12" si="26">SUM(AD9:AD11)</f>
        <v>0</v>
      </c>
      <c r="AE12" s="96">
        <f t="shared" ref="AE12" si="27">SUM(AE9:AE11)</f>
        <v>0</v>
      </c>
      <c r="AF12" s="3">
        <f t="shared" ref="AF12" si="28">SUM(AF9:AF11)</f>
        <v>0</v>
      </c>
      <c r="AG12" s="4">
        <f t="shared" ref="AG12" si="29">SUM(AG9:AG11)</f>
        <v>0</v>
      </c>
      <c r="AH12" s="96">
        <f t="shared" ref="AH12" si="30">SUM(AH9:AH11)</f>
        <v>0</v>
      </c>
      <c r="AI12" s="3">
        <f t="shared" ref="AI12" si="31">SUM(AI9:AI11)</f>
        <v>0</v>
      </c>
      <c r="AJ12" s="4">
        <f t="shared" ref="AJ12" si="32">SUM(AJ9:AJ11)</f>
        <v>0</v>
      </c>
      <c r="AK12" s="96">
        <f t="shared" ref="AK12" si="33">SUM(AK9:AK11)</f>
        <v>0</v>
      </c>
      <c r="AL12" s="3">
        <f t="shared" ref="AL12" si="34">SUM(AL9:AL11)</f>
        <v>0</v>
      </c>
      <c r="AM12" s="4">
        <f t="shared" ref="AM12" si="35">SUM(AM9:AM11)</f>
        <v>0</v>
      </c>
    </row>
    <row r="13" spans="1:39" ht="24.95" customHeight="1" x14ac:dyDescent="0.15">
      <c r="A13" s="233" t="s">
        <v>122</v>
      </c>
      <c r="B13" s="5" t="s">
        <v>119</v>
      </c>
      <c r="C13" s="5"/>
      <c r="D13" s="96"/>
      <c r="E13" s="3"/>
      <c r="F13" s="4"/>
      <c r="G13" s="96"/>
      <c r="H13" s="3"/>
      <c r="I13" s="4"/>
      <c r="J13" s="96"/>
      <c r="K13" s="3"/>
      <c r="L13" s="4"/>
      <c r="M13" s="96"/>
      <c r="N13" s="3"/>
      <c r="O13" s="4"/>
      <c r="P13" s="96"/>
      <c r="Q13" s="3"/>
      <c r="R13" s="4"/>
      <c r="S13" s="96"/>
      <c r="T13" s="3"/>
      <c r="U13" s="4"/>
      <c r="V13" s="96"/>
      <c r="W13" s="3"/>
      <c r="X13" s="4"/>
      <c r="Y13" s="96"/>
      <c r="Z13" s="3"/>
      <c r="AA13" s="4"/>
      <c r="AB13" s="96"/>
      <c r="AC13" s="3"/>
      <c r="AD13" s="4"/>
      <c r="AE13" s="96"/>
      <c r="AF13" s="3"/>
      <c r="AG13" s="4"/>
      <c r="AH13" s="96"/>
      <c r="AI13" s="3"/>
      <c r="AJ13" s="4"/>
      <c r="AK13" s="96"/>
      <c r="AL13" s="3"/>
      <c r="AM13" s="4"/>
    </row>
    <row r="14" spans="1:39" ht="24.95" customHeight="1" x14ac:dyDescent="0.15">
      <c r="A14" s="234"/>
      <c r="B14" s="5" t="s">
        <v>120</v>
      </c>
      <c r="C14" s="5"/>
      <c r="D14" s="96"/>
      <c r="E14" s="3"/>
      <c r="F14" s="4"/>
      <c r="G14" s="96"/>
      <c r="H14" s="3"/>
      <c r="I14" s="4"/>
      <c r="J14" s="96"/>
      <c r="K14" s="3"/>
      <c r="L14" s="4"/>
      <c r="M14" s="96"/>
      <c r="N14" s="3"/>
      <c r="O14" s="4"/>
      <c r="P14" s="96"/>
      <c r="Q14" s="3"/>
      <c r="R14" s="4"/>
      <c r="S14" s="96"/>
      <c r="T14" s="3"/>
      <c r="U14" s="4"/>
      <c r="V14" s="96"/>
      <c r="W14" s="3"/>
      <c r="X14" s="4"/>
      <c r="Y14" s="96"/>
      <c r="Z14" s="3"/>
      <c r="AA14" s="4"/>
      <c r="AB14" s="96"/>
      <c r="AC14" s="3"/>
      <c r="AD14" s="4"/>
      <c r="AE14" s="96"/>
      <c r="AF14" s="3"/>
      <c r="AG14" s="4"/>
      <c r="AH14" s="96"/>
      <c r="AI14" s="3"/>
      <c r="AJ14" s="4"/>
      <c r="AK14" s="96"/>
      <c r="AL14" s="3"/>
      <c r="AM14" s="4"/>
    </row>
    <row r="15" spans="1:39" ht="24.95" customHeight="1" x14ac:dyDescent="0.15">
      <c r="A15" s="234"/>
      <c r="B15" s="5" t="s">
        <v>121</v>
      </c>
      <c r="C15" s="5"/>
      <c r="D15" s="96"/>
      <c r="E15" s="3"/>
      <c r="F15" s="4"/>
      <c r="G15" s="96"/>
      <c r="H15" s="3"/>
      <c r="I15" s="4"/>
      <c r="J15" s="96"/>
      <c r="K15" s="3"/>
      <c r="L15" s="4"/>
      <c r="M15" s="96"/>
      <c r="N15" s="3"/>
      <c r="O15" s="4"/>
      <c r="P15" s="96"/>
      <c r="Q15" s="3"/>
      <c r="R15" s="4"/>
      <c r="S15" s="96"/>
      <c r="T15" s="3"/>
      <c r="U15" s="4"/>
      <c r="V15" s="96"/>
      <c r="W15" s="3"/>
      <c r="X15" s="4"/>
      <c r="Y15" s="96"/>
      <c r="Z15" s="3"/>
      <c r="AA15" s="4"/>
      <c r="AB15" s="96"/>
      <c r="AC15" s="3"/>
      <c r="AD15" s="4"/>
      <c r="AE15" s="96"/>
      <c r="AF15" s="3"/>
      <c r="AG15" s="4"/>
      <c r="AH15" s="96"/>
      <c r="AI15" s="3"/>
      <c r="AJ15" s="4"/>
      <c r="AK15" s="96"/>
      <c r="AL15" s="3"/>
      <c r="AM15" s="4"/>
    </row>
    <row r="16" spans="1:39" ht="24.95" customHeight="1" x14ac:dyDescent="0.15">
      <c r="A16" s="235"/>
      <c r="B16" s="5" t="s">
        <v>132</v>
      </c>
      <c r="C16" s="5" t="s">
        <v>131</v>
      </c>
      <c r="D16" s="96">
        <f>SUM(D13:D15)</f>
        <v>0</v>
      </c>
      <c r="E16" s="3">
        <f t="shared" ref="E16" si="36">SUM(E13:E15)</f>
        <v>0</v>
      </c>
      <c r="F16" s="4">
        <f t="shared" ref="F16" si="37">SUM(F13:F15)</f>
        <v>0</v>
      </c>
      <c r="G16" s="96">
        <f t="shared" ref="G16" si="38">SUM(G13:G15)</f>
        <v>0</v>
      </c>
      <c r="H16" s="3">
        <f t="shared" ref="H16" si="39">SUM(H13:H15)</f>
        <v>0</v>
      </c>
      <c r="I16" s="4">
        <f t="shared" ref="I16" si="40">SUM(I13:I15)</f>
        <v>0</v>
      </c>
      <c r="J16" s="96">
        <f t="shared" ref="J16" si="41">SUM(J13:J15)</f>
        <v>0</v>
      </c>
      <c r="K16" s="3">
        <f t="shared" ref="K16" si="42">SUM(K13:K15)</f>
        <v>0</v>
      </c>
      <c r="L16" s="4">
        <f t="shared" ref="L16" si="43">SUM(L13:L15)</f>
        <v>0</v>
      </c>
      <c r="M16" s="96">
        <f t="shared" ref="M16" si="44">SUM(M13:M15)</f>
        <v>0</v>
      </c>
      <c r="N16" s="3">
        <f t="shared" ref="N16" si="45">SUM(N13:N15)</f>
        <v>0</v>
      </c>
      <c r="O16" s="4">
        <f t="shared" ref="O16" si="46">SUM(O13:O15)</f>
        <v>0</v>
      </c>
      <c r="P16" s="96">
        <f t="shared" ref="P16" si="47">SUM(P13:P15)</f>
        <v>0</v>
      </c>
      <c r="Q16" s="3">
        <f t="shared" ref="Q16" si="48">SUM(Q13:Q15)</f>
        <v>0</v>
      </c>
      <c r="R16" s="4">
        <f t="shared" ref="R16" si="49">SUM(R13:R15)</f>
        <v>0</v>
      </c>
      <c r="S16" s="96">
        <f t="shared" ref="S16" si="50">SUM(S13:S15)</f>
        <v>0</v>
      </c>
      <c r="T16" s="3">
        <f t="shared" ref="T16" si="51">SUM(T13:T15)</f>
        <v>0</v>
      </c>
      <c r="U16" s="4">
        <f t="shared" ref="U16" si="52">SUM(U13:U15)</f>
        <v>0</v>
      </c>
      <c r="V16" s="96">
        <f t="shared" ref="V16" si="53">SUM(V13:V15)</f>
        <v>0</v>
      </c>
      <c r="W16" s="3">
        <f t="shared" ref="W16" si="54">SUM(W13:W15)</f>
        <v>0</v>
      </c>
      <c r="X16" s="4">
        <f t="shared" ref="X16" si="55">SUM(X13:X15)</f>
        <v>0</v>
      </c>
      <c r="Y16" s="96">
        <f t="shared" ref="Y16" si="56">SUM(Y13:Y15)</f>
        <v>0</v>
      </c>
      <c r="Z16" s="3">
        <f t="shared" ref="Z16" si="57">SUM(Z13:Z15)</f>
        <v>0</v>
      </c>
      <c r="AA16" s="4">
        <f t="shared" ref="AA16" si="58">SUM(AA13:AA15)</f>
        <v>0</v>
      </c>
      <c r="AB16" s="96">
        <f t="shared" ref="AB16" si="59">SUM(AB13:AB15)</f>
        <v>0</v>
      </c>
      <c r="AC16" s="3">
        <f t="shared" ref="AC16" si="60">SUM(AC13:AC15)</f>
        <v>0</v>
      </c>
      <c r="AD16" s="4">
        <f t="shared" ref="AD16" si="61">SUM(AD13:AD15)</f>
        <v>0</v>
      </c>
      <c r="AE16" s="96">
        <f t="shared" ref="AE16" si="62">SUM(AE13:AE15)</f>
        <v>0</v>
      </c>
      <c r="AF16" s="3">
        <f t="shared" ref="AF16" si="63">SUM(AF13:AF15)</f>
        <v>0</v>
      </c>
      <c r="AG16" s="4">
        <f t="shared" ref="AG16" si="64">SUM(AG13:AG15)</f>
        <v>0</v>
      </c>
      <c r="AH16" s="96">
        <f t="shared" ref="AH16" si="65">SUM(AH13:AH15)</f>
        <v>0</v>
      </c>
      <c r="AI16" s="3">
        <f t="shared" ref="AI16" si="66">SUM(AI13:AI15)</f>
        <v>0</v>
      </c>
      <c r="AJ16" s="4">
        <f t="shared" ref="AJ16" si="67">SUM(AJ13:AJ15)</f>
        <v>0</v>
      </c>
      <c r="AK16" s="96">
        <f t="shared" ref="AK16" si="68">SUM(AK13:AK15)</f>
        <v>0</v>
      </c>
      <c r="AL16" s="3">
        <f t="shared" ref="AL16" si="69">SUM(AL13:AL15)</f>
        <v>0</v>
      </c>
      <c r="AM16" s="4">
        <f t="shared" ref="AM16" si="70">SUM(AM13:AM15)</f>
        <v>0</v>
      </c>
    </row>
  </sheetData>
  <mergeCells count="18">
    <mergeCell ref="AE3:AG3"/>
    <mergeCell ref="AH3:AJ3"/>
    <mergeCell ref="AK3:AM3"/>
    <mergeCell ref="A5:A8"/>
    <mergeCell ref="A9:A12"/>
    <mergeCell ref="Y3:AA3"/>
    <mergeCell ref="AB3:AD3"/>
    <mergeCell ref="A13:A16"/>
    <mergeCell ref="M3:O3"/>
    <mergeCell ref="P3:R3"/>
    <mergeCell ref="S3:U3"/>
    <mergeCell ref="V3:X3"/>
    <mergeCell ref="J3:L3"/>
    <mergeCell ref="A1:C2"/>
    <mergeCell ref="A3:B4"/>
    <mergeCell ref="C3:C4"/>
    <mergeCell ref="D3:F3"/>
    <mergeCell ref="G3:I3"/>
  </mergeCells>
  <phoneticPr fontId="37"/>
  <pageMargins left="0.59055118110236227" right="0.59055118110236227" top="0.39370078740157483" bottom="0.39370078740157483" header="0.51181102362204722" footer="0.51181102362204722"/>
  <pageSetup paperSize="9" scale="88" orientation="landscape"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A2" sqref="A2:XFD2"/>
    </sheetView>
  </sheetViews>
  <sheetFormatPr defaultRowHeight="13.5" x14ac:dyDescent="0.15"/>
  <cols>
    <col min="2" max="2" width="2.5" bestFit="1" customWidth="1"/>
    <col min="3" max="3" width="12.875" customWidth="1"/>
    <col min="4" max="4" width="9" bestFit="1" customWidth="1"/>
    <col min="5" max="5" width="4.125" customWidth="1"/>
    <col min="6" max="6" width="2.5" bestFit="1" customWidth="1"/>
    <col min="7" max="7" width="12.875" customWidth="1"/>
    <col min="9" max="9" width="4.125" customWidth="1"/>
    <col min="10" max="10" width="2.5" bestFit="1" customWidth="1"/>
    <col min="11" max="11" width="12.875" customWidth="1"/>
    <col min="13" max="13" width="4.125" customWidth="1"/>
    <col min="14" max="14" width="2.5" bestFit="1" customWidth="1"/>
    <col min="15" max="15" width="12.875" customWidth="1"/>
  </cols>
  <sheetData>
    <row r="1" spans="1:16" ht="14.25" thickBot="1" x14ac:dyDescent="0.2">
      <c r="A1" t="s">
        <v>155</v>
      </c>
    </row>
    <row r="2" spans="1:16" ht="14.25" thickBot="1" x14ac:dyDescent="0.2">
      <c r="B2" s="243" t="s">
        <v>154</v>
      </c>
      <c r="C2" s="244"/>
      <c r="D2" s="97"/>
      <c r="F2" s="243" t="s">
        <v>157</v>
      </c>
      <c r="G2" s="244"/>
      <c r="H2" s="97"/>
      <c r="J2" s="243" t="s">
        <v>158</v>
      </c>
      <c r="K2" s="244"/>
      <c r="L2" s="97"/>
      <c r="N2" s="243" t="s">
        <v>159</v>
      </c>
      <c r="O2" s="244"/>
      <c r="P2" s="97"/>
    </row>
    <row r="3" spans="1:16" ht="14.25" thickBot="1" x14ac:dyDescent="0.2">
      <c r="B3" s="98"/>
      <c r="C3" s="99"/>
      <c r="D3" s="97"/>
      <c r="F3" s="98"/>
      <c r="G3" s="99"/>
      <c r="H3" s="97"/>
      <c r="J3" s="98"/>
      <c r="K3" s="99"/>
      <c r="L3" s="97"/>
      <c r="N3" s="98"/>
      <c r="O3" s="99"/>
      <c r="P3" s="97"/>
    </row>
    <row r="4" spans="1:16" ht="14.25" thickBot="1" x14ac:dyDescent="0.2">
      <c r="B4" s="360"/>
      <c r="C4" s="100" t="s">
        <v>136</v>
      </c>
      <c r="D4" s="361" t="s">
        <v>137</v>
      </c>
      <c r="F4" s="360"/>
      <c r="G4" s="100" t="s">
        <v>136</v>
      </c>
      <c r="H4" s="361" t="s">
        <v>137</v>
      </c>
      <c r="J4" s="360"/>
      <c r="K4" s="100" t="s">
        <v>136</v>
      </c>
      <c r="L4" s="361" t="s">
        <v>137</v>
      </c>
      <c r="N4" s="360"/>
      <c r="O4" s="100" t="s">
        <v>136</v>
      </c>
      <c r="P4" s="361" t="s">
        <v>137</v>
      </c>
    </row>
    <row r="5" spans="1:16" ht="14.25" thickTop="1" x14ac:dyDescent="0.15">
      <c r="B5" s="362" t="s">
        <v>138</v>
      </c>
      <c r="C5" s="101" t="s">
        <v>139</v>
      </c>
      <c r="D5" s="378">
        <f>D6*D7</f>
        <v>300000</v>
      </c>
      <c r="F5" s="362" t="s">
        <v>138</v>
      </c>
      <c r="G5" s="101" t="s">
        <v>139</v>
      </c>
      <c r="H5" s="363">
        <f>H6*H7</f>
        <v>0</v>
      </c>
      <c r="J5" s="362" t="s">
        <v>138</v>
      </c>
      <c r="K5" s="101" t="s">
        <v>139</v>
      </c>
      <c r="L5" s="363">
        <f>L6*L7</f>
        <v>0</v>
      </c>
      <c r="N5" s="362" t="s">
        <v>138</v>
      </c>
      <c r="O5" s="101" t="s">
        <v>139</v>
      </c>
      <c r="P5" s="378">
        <f>D5+H5+L5</f>
        <v>300000</v>
      </c>
    </row>
    <row r="6" spans="1:16" x14ac:dyDescent="0.15">
      <c r="B6" s="364"/>
      <c r="C6" s="102" t="s">
        <v>140</v>
      </c>
      <c r="D6" s="379">
        <v>6000</v>
      </c>
      <c r="F6" s="364"/>
      <c r="G6" s="102" t="s">
        <v>140</v>
      </c>
      <c r="H6" s="365"/>
      <c r="J6" s="364"/>
      <c r="K6" s="102" t="s">
        <v>140</v>
      </c>
      <c r="L6" s="365"/>
      <c r="N6" s="364"/>
      <c r="O6" s="102" t="s">
        <v>140</v>
      </c>
      <c r="P6" s="379">
        <f t="shared" ref="P6:P18" si="0">D6+H6+L6</f>
        <v>6000</v>
      </c>
    </row>
    <row r="7" spans="1:16" ht="14.25" thickBot="1" x14ac:dyDescent="0.2">
      <c r="B7" s="364"/>
      <c r="C7" s="103" t="s">
        <v>141</v>
      </c>
      <c r="D7" s="380">
        <v>50</v>
      </c>
      <c r="F7" s="364"/>
      <c r="G7" s="103" t="s">
        <v>141</v>
      </c>
      <c r="H7" s="366"/>
      <c r="J7" s="364"/>
      <c r="K7" s="103" t="s">
        <v>141</v>
      </c>
      <c r="L7" s="366"/>
      <c r="N7" s="364"/>
      <c r="O7" s="103" t="s">
        <v>141</v>
      </c>
      <c r="P7" s="380">
        <f t="shared" si="0"/>
        <v>50</v>
      </c>
    </row>
    <row r="8" spans="1:16" ht="14.25" thickTop="1" x14ac:dyDescent="0.15">
      <c r="B8" s="367" t="s">
        <v>142</v>
      </c>
      <c r="C8" s="104" t="s">
        <v>143</v>
      </c>
      <c r="D8" s="381">
        <v>10000</v>
      </c>
      <c r="F8" s="367" t="s">
        <v>142</v>
      </c>
      <c r="G8" s="104" t="s">
        <v>143</v>
      </c>
      <c r="H8" s="368"/>
      <c r="J8" s="367" t="s">
        <v>142</v>
      </c>
      <c r="K8" s="104" t="s">
        <v>143</v>
      </c>
      <c r="L8" s="368"/>
      <c r="N8" s="367" t="s">
        <v>142</v>
      </c>
      <c r="O8" s="104" t="s">
        <v>143</v>
      </c>
      <c r="P8" s="381">
        <f t="shared" si="0"/>
        <v>10000</v>
      </c>
    </row>
    <row r="9" spans="1:16" x14ac:dyDescent="0.15">
      <c r="B9" s="369"/>
      <c r="C9" s="105" t="s">
        <v>144</v>
      </c>
      <c r="D9" s="382">
        <v>10000</v>
      </c>
      <c r="F9" s="369"/>
      <c r="G9" s="105" t="s">
        <v>144</v>
      </c>
      <c r="H9" s="370"/>
      <c r="J9" s="369"/>
      <c r="K9" s="105" t="s">
        <v>144</v>
      </c>
      <c r="L9" s="370"/>
      <c r="N9" s="369"/>
      <c r="O9" s="105" t="s">
        <v>144</v>
      </c>
      <c r="P9" s="382">
        <f>D9+H9+L9</f>
        <v>10000</v>
      </c>
    </row>
    <row r="10" spans="1:16" x14ac:dyDescent="0.15">
      <c r="B10" s="369"/>
      <c r="C10" s="105" t="s">
        <v>145</v>
      </c>
      <c r="D10" s="382">
        <v>15000</v>
      </c>
      <c r="F10" s="369"/>
      <c r="G10" s="105" t="s">
        <v>145</v>
      </c>
      <c r="H10" s="370"/>
      <c r="J10" s="369"/>
      <c r="K10" s="105" t="s">
        <v>145</v>
      </c>
      <c r="L10" s="370"/>
      <c r="N10" s="369"/>
      <c r="O10" s="105" t="s">
        <v>145</v>
      </c>
      <c r="P10" s="382">
        <f t="shared" si="0"/>
        <v>15000</v>
      </c>
    </row>
    <row r="11" spans="1:16" x14ac:dyDescent="0.15">
      <c r="B11" s="369"/>
      <c r="C11" s="106" t="s">
        <v>146</v>
      </c>
      <c r="D11" s="383">
        <v>5000</v>
      </c>
      <c r="F11" s="369"/>
      <c r="G11" s="106" t="s">
        <v>146</v>
      </c>
      <c r="H11" s="371"/>
      <c r="J11" s="369"/>
      <c r="K11" s="106" t="s">
        <v>146</v>
      </c>
      <c r="L11" s="371"/>
      <c r="N11" s="369"/>
      <c r="O11" s="106" t="s">
        <v>146</v>
      </c>
      <c r="P11" s="383">
        <f t="shared" si="0"/>
        <v>5000</v>
      </c>
    </row>
    <row r="12" spans="1:16" x14ac:dyDescent="0.15">
      <c r="B12" s="369"/>
      <c r="C12" s="107" t="s">
        <v>147</v>
      </c>
      <c r="D12" s="384">
        <v>5000</v>
      </c>
      <c r="F12" s="369"/>
      <c r="G12" s="107" t="s">
        <v>147</v>
      </c>
      <c r="H12" s="372"/>
      <c r="J12" s="369"/>
      <c r="K12" s="107" t="s">
        <v>147</v>
      </c>
      <c r="L12" s="372"/>
      <c r="N12" s="369"/>
      <c r="O12" s="107" t="s">
        <v>147</v>
      </c>
      <c r="P12" s="384">
        <f t="shared" si="0"/>
        <v>5000</v>
      </c>
    </row>
    <row r="13" spans="1:16" x14ac:dyDescent="0.15">
      <c r="B13" s="369"/>
      <c r="C13" s="108" t="s">
        <v>148</v>
      </c>
      <c r="D13" s="383">
        <v>0</v>
      </c>
      <c r="F13" s="369"/>
      <c r="G13" s="108" t="s">
        <v>148</v>
      </c>
      <c r="H13" s="371"/>
      <c r="J13" s="369"/>
      <c r="K13" s="108" t="s">
        <v>148</v>
      </c>
      <c r="L13" s="371"/>
      <c r="N13" s="369"/>
      <c r="O13" s="108" t="s">
        <v>148</v>
      </c>
      <c r="P13" s="383">
        <f t="shared" si="0"/>
        <v>0</v>
      </c>
    </row>
    <row r="14" spans="1:16" x14ac:dyDescent="0.15">
      <c r="B14" s="369"/>
      <c r="C14" s="105" t="s">
        <v>149</v>
      </c>
      <c r="D14" s="383">
        <v>8000</v>
      </c>
      <c r="F14" s="369"/>
      <c r="G14" s="105" t="s">
        <v>149</v>
      </c>
      <c r="H14" s="371"/>
      <c r="J14" s="369"/>
      <c r="K14" s="105" t="s">
        <v>149</v>
      </c>
      <c r="L14" s="371"/>
      <c r="N14" s="369"/>
      <c r="O14" s="105" t="s">
        <v>149</v>
      </c>
      <c r="P14" s="383">
        <f t="shared" si="0"/>
        <v>8000</v>
      </c>
    </row>
    <row r="15" spans="1:16" x14ac:dyDescent="0.15">
      <c r="B15" s="369"/>
      <c r="C15" s="105" t="s">
        <v>150</v>
      </c>
      <c r="D15" s="383">
        <v>45000</v>
      </c>
      <c r="F15" s="369"/>
      <c r="G15" s="105" t="s">
        <v>150</v>
      </c>
      <c r="H15" s="371"/>
      <c r="J15" s="369"/>
      <c r="K15" s="105" t="s">
        <v>150</v>
      </c>
      <c r="L15" s="371"/>
      <c r="N15" s="369"/>
      <c r="O15" s="105" t="s">
        <v>150</v>
      </c>
      <c r="P15" s="383">
        <f t="shared" si="0"/>
        <v>45000</v>
      </c>
    </row>
    <row r="16" spans="1:16" x14ac:dyDescent="0.15">
      <c r="B16" s="369"/>
      <c r="C16" s="105" t="s">
        <v>151</v>
      </c>
      <c r="D16" s="383">
        <v>20000</v>
      </c>
      <c r="F16" s="369"/>
      <c r="G16" s="105" t="s">
        <v>151</v>
      </c>
      <c r="H16" s="371"/>
      <c r="J16" s="369"/>
      <c r="K16" s="105" t="s">
        <v>151</v>
      </c>
      <c r="L16" s="371"/>
      <c r="N16" s="369"/>
      <c r="O16" s="105" t="s">
        <v>151</v>
      </c>
      <c r="P16" s="383">
        <f t="shared" si="0"/>
        <v>20000</v>
      </c>
    </row>
    <row r="17" spans="2:16" x14ac:dyDescent="0.15">
      <c r="B17" s="369"/>
      <c r="C17" s="109" t="s">
        <v>152</v>
      </c>
      <c r="D17" s="385">
        <v>0</v>
      </c>
      <c r="F17" s="369"/>
      <c r="G17" s="109" t="s">
        <v>152</v>
      </c>
      <c r="H17" s="373"/>
      <c r="J17" s="369"/>
      <c r="K17" s="109" t="s">
        <v>152</v>
      </c>
      <c r="L17" s="373"/>
      <c r="N17" s="369"/>
      <c r="O17" s="109" t="s">
        <v>152</v>
      </c>
      <c r="P17" s="385">
        <f t="shared" si="0"/>
        <v>0</v>
      </c>
    </row>
    <row r="18" spans="2:16" ht="14.25" thickBot="1" x14ac:dyDescent="0.2">
      <c r="B18" s="374"/>
      <c r="C18" s="110" t="s">
        <v>153</v>
      </c>
      <c r="D18" s="386">
        <f>SUM(D8:D17)</f>
        <v>118000</v>
      </c>
      <c r="F18" s="374"/>
      <c r="G18" s="110" t="s">
        <v>153</v>
      </c>
      <c r="H18" s="375">
        <f>SUM(H8:H17)</f>
        <v>0</v>
      </c>
      <c r="J18" s="374"/>
      <c r="K18" s="110" t="s">
        <v>153</v>
      </c>
      <c r="L18" s="375">
        <f>SUM(L8:L17)</f>
        <v>0</v>
      </c>
      <c r="N18" s="374"/>
      <c r="O18" s="110" t="s">
        <v>153</v>
      </c>
      <c r="P18" s="386">
        <f t="shared" si="0"/>
        <v>118000</v>
      </c>
    </row>
    <row r="19" spans="2:16" ht="15" thickTop="1" thickBot="1" x14ac:dyDescent="0.2">
      <c r="B19" s="376" t="s">
        <v>156</v>
      </c>
      <c r="C19" s="245"/>
      <c r="D19" s="387">
        <f>D5-D18</f>
        <v>182000</v>
      </c>
      <c r="F19" s="376" t="s">
        <v>156</v>
      </c>
      <c r="G19" s="245"/>
      <c r="H19" s="377">
        <f>H5-H18</f>
        <v>0</v>
      </c>
      <c r="J19" s="376" t="s">
        <v>156</v>
      </c>
      <c r="K19" s="245"/>
      <c r="L19" s="377">
        <f>L5-L18</f>
        <v>0</v>
      </c>
      <c r="N19" s="376" t="s">
        <v>156</v>
      </c>
      <c r="O19" s="245"/>
      <c r="P19" s="387">
        <f>P5-P18</f>
        <v>182000</v>
      </c>
    </row>
  </sheetData>
  <mergeCells count="16">
    <mergeCell ref="J2:K2"/>
    <mergeCell ref="J5:J7"/>
    <mergeCell ref="J8:J17"/>
    <mergeCell ref="J19:K19"/>
    <mergeCell ref="N2:O2"/>
    <mergeCell ref="N5:N7"/>
    <mergeCell ref="N8:N17"/>
    <mergeCell ref="N19:O19"/>
    <mergeCell ref="B5:B7"/>
    <mergeCell ref="B8:B17"/>
    <mergeCell ref="B2:C2"/>
    <mergeCell ref="B19:C19"/>
    <mergeCell ref="F2:G2"/>
    <mergeCell ref="F5:F7"/>
    <mergeCell ref="F8:F17"/>
    <mergeCell ref="F19:G19"/>
  </mergeCells>
  <phoneticPr fontId="37"/>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収支計算表(例)</vt:lpstr>
      <vt:lpstr>栽培スケジュール(例)</vt:lpstr>
      <vt:lpstr>労働時間(例)</vt:lpstr>
      <vt:lpstr>単位面積収支（例）</vt:lpstr>
      <vt:lpstr>'収支計算表(例)'!Print_Area</vt:lpstr>
      <vt:lpstr>'労働時間(例)'!Print_Area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2012-09-27T14:09:24Z</cp:lastPrinted>
  <dcterms:created xsi:type="dcterms:W3CDTF">2006-09-16T00:00:00Z</dcterms:created>
  <dcterms:modified xsi:type="dcterms:W3CDTF">2021-07-19T00:23:47Z</dcterms:modified>
</cp:coreProperties>
</file>