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4.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mori-file4.mrym.city.moriyama.shiga.jp\共有\市民協働課\市民生活係\11 自治振興事業\自治会関係\04 自治会応援報償事業（わ報償）\02 ｢わ｣で輝く自治会応援報償事業（H23~）\R8（見直し後１年目）\★R8年度向け手引き関係\★HP掲載（★R7様式集の最終更新版）\02 様式\"/>
    </mc:Choice>
  </mc:AlternateContent>
  <bookViews>
    <workbookView xWindow="-108" yWindow="-108" windowWidth="23256" windowHeight="12456"/>
  </bookViews>
  <sheets>
    <sheet name="様式第１号（式あり）" sheetId="4" r:id="rId1"/>
    <sheet name="様式第２号（請求書）（式あり）" sheetId="7" r:id="rId2"/>
    <sheet name="計画書・報告書　様式（式あり）" sheetId="1" r:id="rId3"/>
    <sheet name="実績報告書（案1）" sheetId="12" state="hidden" r:id="rId4"/>
  </sheets>
  <externalReferences>
    <externalReference r:id="rId5"/>
  </externalReferences>
  <definedNames>
    <definedName name="_xlnm.Print_Area" localSheetId="2">'計画書・報告書　様式（式あり）'!$A$1:$AX$66</definedName>
    <definedName name="_xlnm.Print_Area" localSheetId="3">'実績報告書（案1）'!$A$1:$AD$60</definedName>
    <definedName name="_xlnm.Print_Area" localSheetId="0">'様式第１号（式あり）'!$A$1:$U$28</definedName>
    <definedName name="_xlnm.Print_Area" localSheetId="1">'様式第２号（請求書）（式あり）'!$A$1:$X$39</definedName>
    <definedName name="その他交通安全に関する取組">#REF!</definedName>
    <definedName name="交通安全対策に関する取組">#REF!</definedName>
    <definedName name="自転車の安全利用に関する取組">#REF!</definedName>
    <definedName name="対象事業１">#REF!</definedName>
    <definedName name="対象事業２">[1]防災・防犯!$AA$3:$AC$3</definedName>
    <definedName name="対象事業３">[1]交流!$AA$3:$AD$3</definedName>
    <definedName name="対象事業５">[1]健康!$AA$3:$AD$3</definedName>
    <definedName name="対象事業６">[1]ごみの減量化・再資源化!$AA$2:$AC$2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Q8" i="7"/>
  <c r="BD66" i="1"/>
  <c r="BE66" i="1" s="1"/>
  <c r="BA66" i="1"/>
  <c r="BB66" i="1" s="1"/>
  <c r="BO65" i="1"/>
  <c r="BO66" i="1" s="1"/>
  <c r="AB53" i="1" s="1"/>
  <c r="BD65" i="1"/>
  <c r="BE65" i="1" s="1"/>
  <c r="BB65" i="1"/>
  <c r="BA65" i="1"/>
  <c r="BO64" i="1"/>
  <c r="BD64" i="1"/>
  <c r="BE64" i="1" s="1"/>
  <c r="BB64" i="1"/>
  <c r="BA64" i="1"/>
  <c r="BO63" i="1"/>
  <c r="BD63" i="1"/>
  <c r="BE63" i="1" s="1"/>
  <c r="BB63" i="1"/>
  <c r="BA63" i="1"/>
  <c r="BO62" i="1"/>
  <c r="BD62" i="1"/>
  <c r="BE62" i="1" s="1"/>
  <c r="BA62" i="1"/>
  <c r="BB62" i="1" s="1"/>
  <c r="BO61" i="1"/>
  <c r="BD61" i="1"/>
  <c r="BE61" i="1" s="1"/>
  <c r="BA61" i="1"/>
  <c r="BB61" i="1" s="1"/>
  <c r="BO60" i="1"/>
  <c r="BD60" i="1"/>
  <c r="BE60" i="1" s="1"/>
  <c r="BA60" i="1"/>
  <c r="BB60" i="1" s="1"/>
  <c r="BO59" i="1"/>
  <c r="BG59" i="1"/>
  <c r="BH59" i="1" s="1"/>
  <c r="BE59" i="1"/>
  <c r="BA59" i="1"/>
  <c r="BB59" i="1" s="1"/>
  <c r="BO58" i="1"/>
  <c r="BM58" i="1"/>
  <c r="BM59" i="1" s="1"/>
  <c r="AB66" i="1" s="1"/>
  <c r="BG58" i="1"/>
  <c r="BH58" i="1" s="1"/>
  <c r="BE58" i="1"/>
  <c r="BA58" i="1"/>
  <c r="BB58" i="1" s="1"/>
  <c r="BO57" i="1"/>
  <c r="BM57" i="1"/>
  <c r="BG57" i="1"/>
  <c r="BH57" i="1" s="1"/>
  <c r="BD57" i="1"/>
  <c r="BE57" i="1" s="1"/>
  <c r="BA57" i="1"/>
  <c r="BB57" i="1" s="1"/>
  <c r="BO56" i="1"/>
  <c r="BM56" i="1"/>
  <c r="BG56" i="1"/>
  <c r="BH56" i="1" s="1"/>
  <c r="BD56" i="1"/>
  <c r="BE56" i="1" s="1"/>
  <c r="BA56" i="1"/>
  <c r="BB56" i="1" s="1"/>
  <c r="BO55" i="1"/>
  <c r="BM55" i="1"/>
  <c r="BG55" i="1"/>
  <c r="BH55" i="1" s="1"/>
  <c r="BD55" i="1"/>
  <c r="BE55" i="1" s="1"/>
  <c r="BA55" i="1"/>
  <c r="BB55" i="1" s="1"/>
  <c r="BO54" i="1"/>
  <c r="BM54" i="1"/>
  <c r="BA54" i="1"/>
  <c r="BB54" i="1" s="1"/>
  <c r="BO53" i="1"/>
  <c r="BM53" i="1"/>
  <c r="BA53" i="1"/>
  <c r="BB53" i="1" s="1"/>
  <c r="BO52" i="1"/>
  <c r="BM52" i="1"/>
  <c r="BA52" i="1"/>
  <c r="BB52" i="1" s="1"/>
  <c r="BO51" i="1"/>
  <c r="BM51" i="1"/>
  <c r="BA51" i="1"/>
  <c r="BB51" i="1" s="1"/>
  <c r="BO50" i="1"/>
  <c r="BM50" i="1"/>
  <c r="BA50" i="1"/>
  <c r="BB50" i="1" s="1"/>
  <c r="BO49" i="1"/>
  <c r="BM49" i="1"/>
  <c r="BA47" i="1"/>
  <c r="BB47" i="1" s="1"/>
  <c r="BB46" i="1"/>
  <c r="BA46" i="1"/>
  <c r="BA45" i="1"/>
  <c r="BB45" i="1" s="1"/>
  <c r="BA44" i="1"/>
  <c r="BB44" i="1" s="1"/>
  <c r="BB43" i="1"/>
  <c r="BA43" i="1"/>
  <c r="BB42" i="1"/>
  <c r="BA42" i="1"/>
  <c r="BA41" i="1"/>
  <c r="BB41" i="1" s="1"/>
  <c r="BA40" i="1"/>
  <c r="BB40" i="1" s="1"/>
  <c r="BA39" i="1"/>
  <c r="BB39" i="1" s="1"/>
  <c r="BA38" i="1"/>
  <c r="BB38" i="1" s="1"/>
  <c r="BC38" i="1" s="1"/>
  <c r="BD38" i="1" s="1"/>
  <c r="C66" i="1" l="1"/>
  <c r="C50" i="1"/>
  <c r="C42" i="1"/>
  <c r="BH60" i="1"/>
  <c r="P18" i="4"/>
  <c r="S36" i="1" l="1"/>
  <c r="AB57" i="1" l="1"/>
  <c r="AB58" i="1"/>
  <c r="AB59" i="1"/>
  <c r="AB60" i="1"/>
  <c r="AB61" i="1"/>
  <c r="AB62" i="1"/>
  <c r="AB63" i="1"/>
  <c r="AB64" i="1"/>
  <c r="AB56" i="1"/>
  <c r="AB52" i="1"/>
  <c r="AB51" i="1"/>
  <c r="AB50" i="1"/>
  <c r="AB49" i="1"/>
  <c r="AB48" i="1"/>
  <c r="AB47" i="1"/>
  <c r="AB46" i="1"/>
  <c r="AB45" i="1"/>
  <c r="AB44" i="1"/>
  <c r="AB43" i="1"/>
  <c r="AB42" i="1"/>
  <c r="AB41" i="1"/>
  <c r="AB40" i="1"/>
  <c r="AB39" i="1"/>
  <c r="AB38" i="1"/>
  <c r="AB37" i="1"/>
  <c r="C46" i="1"/>
  <c r="C47" i="1"/>
  <c r="C48" i="1"/>
  <c r="C49" i="1"/>
  <c r="C45" i="1"/>
  <c r="A64" i="1"/>
  <c r="C53" i="1"/>
  <c r="C54" i="1"/>
  <c r="C55" i="1"/>
  <c r="C56" i="1"/>
  <c r="C57" i="1"/>
  <c r="C58" i="1"/>
  <c r="C59" i="1"/>
  <c r="C60" i="1"/>
  <c r="C61" i="1"/>
  <c r="C62" i="1"/>
  <c r="C63" i="1"/>
  <c r="C52" i="1"/>
  <c r="BO17" i="1"/>
  <c r="BO18" i="1"/>
  <c r="BO19" i="1"/>
  <c r="BO20" i="1"/>
  <c r="BO21" i="1"/>
  <c r="BO22" i="1"/>
  <c r="BO23" i="1"/>
  <c r="BO24" i="1"/>
  <c r="BO25" i="1"/>
  <c r="BO26" i="1"/>
  <c r="BO27" i="1"/>
  <c r="BO28" i="1"/>
  <c r="BO29" i="1"/>
  <c r="BO30" i="1"/>
  <c r="BO31" i="1"/>
  <c r="BO16" i="1"/>
  <c r="BO32" i="1" l="1"/>
  <c r="BO33" i="1" l="1"/>
  <c r="AB20" i="1" s="1"/>
  <c r="BM17" i="1"/>
  <c r="BM18" i="1"/>
  <c r="BM19" i="1"/>
  <c r="BM20" i="1"/>
  <c r="BM21" i="1"/>
  <c r="BM22" i="1"/>
  <c r="BM23" i="1"/>
  <c r="BM24" i="1"/>
  <c r="BM16" i="1"/>
  <c r="BM25" i="1" s="1"/>
  <c r="BM26" i="1" s="1"/>
  <c r="Q6" i="7"/>
  <c r="BG23" i="1"/>
  <c r="BH23" i="1" s="1"/>
  <c r="BG24" i="1"/>
  <c r="BH24" i="1" s="1"/>
  <c r="BG25" i="1"/>
  <c r="BH25" i="1" s="1"/>
  <c r="BG26" i="1"/>
  <c r="BH26" i="1" s="1"/>
  <c r="BG22" i="1"/>
  <c r="BH22" i="1" s="1"/>
  <c r="BE25" i="1"/>
  <c r="BE26" i="1"/>
  <c r="BD23" i="1"/>
  <c r="BE23" i="1" s="1"/>
  <c r="BD24" i="1"/>
  <c r="BE24" i="1" s="1"/>
  <c r="BD27" i="1"/>
  <c r="BE27" i="1" s="1"/>
  <c r="BD28" i="1"/>
  <c r="BE28" i="1" s="1"/>
  <c r="BD29" i="1"/>
  <c r="BE29" i="1" s="1"/>
  <c r="BD30" i="1"/>
  <c r="BE30" i="1" s="1"/>
  <c r="BD31" i="1"/>
  <c r="BE31" i="1" s="1"/>
  <c r="BD32" i="1"/>
  <c r="BE32" i="1" s="1"/>
  <c r="BD33" i="1"/>
  <c r="BE33" i="1" s="1"/>
  <c r="BD22" i="1"/>
  <c r="BE22" i="1" s="1"/>
  <c r="BA22" i="1"/>
  <c r="BB22" i="1" s="1"/>
  <c r="BA23" i="1"/>
  <c r="BB23" i="1" s="1"/>
  <c r="BA24" i="1"/>
  <c r="BB24" i="1" s="1"/>
  <c r="BA25" i="1"/>
  <c r="BB25" i="1" s="1"/>
  <c r="BA26" i="1"/>
  <c r="BB26" i="1" s="1"/>
  <c r="BA27" i="1"/>
  <c r="BB27" i="1" s="1"/>
  <c r="BA28" i="1"/>
  <c r="BB28" i="1" s="1"/>
  <c r="BA29" i="1"/>
  <c r="BB29" i="1" s="1"/>
  <c r="BA30" i="1"/>
  <c r="BB30" i="1" s="1"/>
  <c r="BA31" i="1"/>
  <c r="BB31" i="1" s="1"/>
  <c r="BA32" i="1"/>
  <c r="BB32" i="1" s="1"/>
  <c r="BA33" i="1"/>
  <c r="BB33" i="1" s="1"/>
  <c r="BA18" i="1"/>
  <c r="BB18" i="1" s="1"/>
  <c r="BA19" i="1"/>
  <c r="BB19" i="1" s="1"/>
  <c r="BA20" i="1"/>
  <c r="BB20" i="1" s="1"/>
  <c r="BA21" i="1"/>
  <c r="BB21" i="1" s="1"/>
  <c r="BA17" i="1"/>
  <c r="BB17" i="1" s="1"/>
  <c r="BA6" i="1"/>
  <c r="BB6" i="1" s="1"/>
  <c r="BA7" i="1"/>
  <c r="BB7" i="1" s="1"/>
  <c r="BA8" i="1"/>
  <c r="BB8" i="1" s="1"/>
  <c r="BA9" i="1"/>
  <c r="BB9" i="1" s="1"/>
  <c r="BA10" i="1"/>
  <c r="BB10" i="1" s="1"/>
  <c r="BA11" i="1"/>
  <c r="BB11" i="1" s="1"/>
  <c r="BA12" i="1"/>
  <c r="BB12" i="1" s="1"/>
  <c r="BA13" i="1"/>
  <c r="BB13" i="1" s="1"/>
  <c r="BA14" i="1"/>
  <c r="BB14" i="1" s="1"/>
  <c r="BA5" i="1"/>
  <c r="BB5" i="1" s="1"/>
  <c r="BC5" i="1" l="1"/>
  <c r="BD5" i="1" s="1"/>
  <c r="C9" i="1"/>
  <c r="AB33" i="1"/>
  <c r="BH27" i="1"/>
  <c r="C33" i="1" s="1"/>
  <c r="C17" i="1"/>
  <c r="S3" i="1" l="1"/>
  <c r="B4" i="1"/>
  <c r="AP34" i="1"/>
  <c r="P17" i="4"/>
  <c r="P16" i="4"/>
  <c r="P15" i="4"/>
  <c r="J18" i="4"/>
  <c r="J17" i="4"/>
  <c r="J16" i="4"/>
  <c r="J15" i="4"/>
  <c r="K19" i="4" l="1"/>
  <c r="Q19" i="4"/>
  <c r="X19" i="4" l="1"/>
</calcChain>
</file>

<file path=xl/sharedStrings.xml><?xml version="1.0" encoding="utf-8"?>
<sst xmlns="http://schemas.openxmlformats.org/spreadsheetml/2006/main" count="539" uniqueCount="180">
  <si>
    <t>円</t>
    <rPh sb="0" eb="1">
      <t>エン</t>
    </rPh>
    <phoneticPr fontId="5"/>
  </si>
  <si>
    <t>合計</t>
    <rPh sb="0" eb="2">
      <t>ゴウケイ</t>
    </rPh>
    <phoneticPr fontId="5"/>
  </si>
  <si>
    <t>台</t>
    <rPh sb="0" eb="1">
      <t>ダイ</t>
    </rPh>
    <phoneticPr fontId="5"/>
  </si>
  <si>
    <t>公共交通</t>
    <rPh sb="0" eb="4">
      <t>コウキョウコウツウ</t>
    </rPh>
    <phoneticPr fontId="5"/>
  </si>
  <si>
    <t>マイクロ</t>
  </si>
  <si>
    <t>小型</t>
    <rPh sb="0" eb="2">
      <t>コガタ</t>
    </rPh>
    <phoneticPr fontId="5"/>
  </si>
  <si>
    <t>中型</t>
    <rPh sb="0" eb="2">
      <t>チュウガタ</t>
    </rPh>
    <phoneticPr fontId="5"/>
  </si>
  <si>
    <t>大型</t>
    <rPh sb="0" eb="2">
      <t>オオガタ</t>
    </rPh>
    <phoneticPr fontId="5"/>
  </si>
  <si>
    <t>貸切バスまたは公共交通機関の利用による自治会員の交流</t>
  </si>
  <si>
    <t>子ども食堂（地域のみんなが来られる食堂）</t>
    <rPh sb="0" eb="1">
      <t>コ</t>
    </rPh>
    <phoneticPr fontId="5"/>
  </si>
  <si>
    <t>自治会内の団体育成・立ち上げ育成</t>
    <rPh sb="0" eb="4">
      <t>ジチカイナイ</t>
    </rPh>
    <rPh sb="5" eb="9">
      <t>ダンタイイクセイ</t>
    </rPh>
    <rPh sb="10" eb="11">
      <t>タ</t>
    </rPh>
    <rPh sb="12" eb="13">
      <t>ア</t>
    </rPh>
    <rPh sb="14" eb="16">
      <t>イクセイ</t>
    </rPh>
    <phoneticPr fontId="5"/>
  </si>
  <si>
    <t>市民活動団体への自治会館の貸出によるなり手、団体育成</t>
    <rPh sb="0" eb="6">
      <t>シミンカツドウダンタイ</t>
    </rPh>
    <rPh sb="8" eb="12">
      <t>ジチカイカン</t>
    </rPh>
    <rPh sb="22" eb="24">
      <t>ダンタイ</t>
    </rPh>
    <rPh sb="24" eb="26">
      <t>イクセイ</t>
    </rPh>
    <phoneticPr fontId="5"/>
  </si>
  <si>
    <t>在宅医療や認知症、フレイル予防等、介護に関する学習会の開催</t>
    <rPh sb="0" eb="4">
      <t>ザイタクイリョウ</t>
    </rPh>
    <rPh sb="5" eb="8">
      <t>ニンチショウ</t>
    </rPh>
    <rPh sb="13" eb="16">
      <t>ヨボウトウ</t>
    </rPh>
    <rPh sb="17" eb="19">
      <t>カイゴ</t>
    </rPh>
    <rPh sb="20" eb="21">
      <t>カン</t>
    </rPh>
    <rPh sb="23" eb="26">
      <t>ガクシュウカイ</t>
    </rPh>
    <rPh sb="27" eb="29">
      <t>カイサイ</t>
    </rPh>
    <phoneticPr fontId="5"/>
  </si>
  <si>
    <t>生き物観察会の開催もしくは琵琶湖・河川での自然体験学習の開催</t>
  </si>
  <si>
    <t>「防災」や「防犯」に関する講習会</t>
    <rPh sb="1" eb="3">
      <t>ボウサイ</t>
    </rPh>
    <phoneticPr fontId="5"/>
  </si>
  <si>
    <t>ごみ集積所の立会啓発</t>
    <rPh sb="2" eb="5">
      <t>シュウセキジョ</t>
    </rPh>
    <rPh sb="6" eb="8">
      <t>タチアイ</t>
    </rPh>
    <rPh sb="8" eb="10">
      <t>ケイハツ</t>
    </rPh>
    <phoneticPr fontId="5"/>
  </si>
  <si>
    <t>避難行動要支援者に関する学習会</t>
    <rPh sb="0" eb="4">
      <t>ヒナンコウドウ</t>
    </rPh>
    <rPh sb="4" eb="7">
      <t>ヨウシエン</t>
    </rPh>
    <rPh sb="7" eb="8">
      <t>シャ</t>
    </rPh>
    <rPh sb="9" eb="10">
      <t>カン</t>
    </rPh>
    <rPh sb="12" eb="15">
      <t>ガクシュウカイ</t>
    </rPh>
    <phoneticPr fontId="5"/>
  </si>
  <si>
    <t>個別避難計画</t>
    <rPh sb="0" eb="6">
      <t>コベツヒナンケイカク</t>
    </rPh>
    <phoneticPr fontId="5"/>
  </si>
  <si>
    <t>交通安全教室の開催</t>
  </si>
  <si>
    <t>普通救命講習の受講</t>
  </si>
  <si>
    <t>学 習 会</t>
    <rPh sb="0" eb="1">
      <t>ガク</t>
    </rPh>
    <rPh sb="2" eb="3">
      <t>シュウ</t>
    </rPh>
    <rPh sb="4" eb="5">
      <t>カイ</t>
    </rPh>
    <phoneticPr fontId="5"/>
  </si>
  <si>
    <t>年末夜警の実施</t>
    <rPh sb="0" eb="4">
      <t>ネンマツヤケイ</t>
    </rPh>
    <rPh sb="5" eb="7">
      <t>ジッシ</t>
    </rPh>
    <phoneticPr fontId="5"/>
  </si>
  <si>
    <t>防災訓練の実施</t>
    <rPh sb="0" eb="2">
      <t>ボウサイ</t>
    </rPh>
    <rPh sb="2" eb="4">
      <t>クンレン</t>
    </rPh>
    <rPh sb="5" eb="7">
      <t>ジッシ</t>
    </rPh>
    <phoneticPr fontId="5"/>
  </si>
  <si>
    <t>図上訓練の実施（避難ルートの確認、避難所運営方法の確認等）</t>
    <rPh sb="0" eb="2">
      <t>ズジョウ</t>
    </rPh>
    <rPh sb="2" eb="4">
      <t>クンレン</t>
    </rPh>
    <rPh sb="5" eb="7">
      <t>ジッシ</t>
    </rPh>
    <rPh sb="8" eb="10">
      <t>ヒナン</t>
    </rPh>
    <rPh sb="14" eb="16">
      <t>カクニン</t>
    </rPh>
    <rPh sb="17" eb="20">
      <t>ヒナンジョ</t>
    </rPh>
    <rPh sb="20" eb="22">
      <t>ウンエイ</t>
    </rPh>
    <rPh sb="22" eb="24">
      <t>ホウホウ</t>
    </rPh>
    <rPh sb="25" eb="27">
      <t>カクニン</t>
    </rPh>
    <rPh sb="27" eb="28">
      <t>トウ</t>
    </rPh>
    <phoneticPr fontId="5"/>
  </si>
  <si>
    <t>バス、もーりーカーの利用促進　</t>
  </si>
  <si>
    <t>危険箇所の点検かつヒヤリハットマップの作成もしくは看板設置等の対策</t>
    <rPh sb="0" eb="2">
      <t>キケン</t>
    </rPh>
    <rPh sb="2" eb="4">
      <t>カショ</t>
    </rPh>
    <rPh sb="5" eb="7">
      <t>テンケン</t>
    </rPh>
    <rPh sb="19" eb="21">
      <t>サクセイ</t>
    </rPh>
    <rPh sb="25" eb="27">
      <t>カンバン</t>
    </rPh>
    <rPh sb="27" eb="29">
      <t>セッチ</t>
    </rPh>
    <rPh sb="29" eb="30">
      <t>トウ</t>
    </rPh>
    <rPh sb="31" eb="33">
      <t>タイサク</t>
    </rPh>
    <phoneticPr fontId="5"/>
  </si>
  <si>
    <r>
      <t>熱中症予防・対処方法の</t>
    </r>
    <r>
      <rPr>
        <sz val="12"/>
        <rFont val="BIZ UDPゴシック"/>
        <family val="3"/>
        <charset val="128"/>
      </rPr>
      <t>周知・啓発</t>
    </r>
    <rPh sb="0" eb="3">
      <t>ネッチュウショウ</t>
    </rPh>
    <rPh sb="3" eb="5">
      <t>ヨボウ</t>
    </rPh>
    <rPh sb="6" eb="8">
      <t>タイショ</t>
    </rPh>
    <rPh sb="8" eb="10">
      <t>ホウホウ</t>
    </rPh>
    <rPh sb="11" eb="13">
      <t>シュウチ</t>
    </rPh>
    <rPh sb="14" eb="16">
      <t>ケイハツ</t>
    </rPh>
    <phoneticPr fontId="5"/>
  </si>
  <si>
    <t>単発</t>
    <rPh sb="0" eb="1">
      <t>タン</t>
    </rPh>
    <rPh sb="1" eb="2">
      <t>ハツ</t>
    </rPh>
    <phoneticPr fontId="5"/>
  </si>
  <si>
    <t>自治会館等でのクールシェアまたはウォームシェアの実施</t>
    <rPh sb="24" eb="26">
      <t>ジッシ</t>
    </rPh>
    <phoneticPr fontId="5"/>
  </si>
  <si>
    <r>
      <t>温暖化対策や省エネに関する</t>
    </r>
    <r>
      <rPr>
        <sz val="12"/>
        <rFont val="BIZ UDPゴシック"/>
        <family val="3"/>
        <charset val="128"/>
      </rPr>
      <t>啓発（節電、節水、クールビズやウォームビズ、省エネ家電の購入等）</t>
    </r>
    <rPh sb="0" eb="3">
      <t>オンダンカ</t>
    </rPh>
    <rPh sb="3" eb="5">
      <t>タイサク</t>
    </rPh>
    <rPh sb="6" eb="7">
      <t>ショウ</t>
    </rPh>
    <rPh sb="10" eb="11">
      <t>カン</t>
    </rPh>
    <rPh sb="13" eb="15">
      <t>ケイハツ</t>
    </rPh>
    <rPh sb="16" eb="18">
      <t>セツデン</t>
    </rPh>
    <rPh sb="19" eb="21">
      <t>セッスイ</t>
    </rPh>
    <rPh sb="35" eb="36">
      <t>ショウ</t>
    </rPh>
    <rPh sb="38" eb="40">
      <t>カデン</t>
    </rPh>
    <rPh sb="41" eb="43">
      <t>コウニュウ</t>
    </rPh>
    <rPh sb="43" eb="44">
      <t>トウ</t>
    </rPh>
    <phoneticPr fontId="5"/>
  </si>
  <si>
    <t>【通】自治会における自主的な美化活動</t>
    <rPh sb="1" eb="2">
      <t>ツウ</t>
    </rPh>
    <rPh sb="3" eb="6">
      <t>ジチカイ</t>
    </rPh>
    <rPh sb="10" eb="13">
      <t>ジシュテキ</t>
    </rPh>
    <rPh sb="14" eb="18">
      <t>ビカカツドウ</t>
    </rPh>
    <phoneticPr fontId="5"/>
  </si>
  <si>
    <t>ペットマナーアップに関するチラシやポスター、看板の新設</t>
    <rPh sb="10" eb="11">
      <t>カン</t>
    </rPh>
    <phoneticPr fontId="5"/>
  </si>
  <si>
    <t>【通】継続的な体操教室
　（のび体操・百歳体操・プラス体操）</t>
    <rPh sb="16" eb="18">
      <t>タイソウ</t>
    </rPh>
    <rPh sb="21" eb="23">
      <t>タイソウ</t>
    </rPh>
    <phoneticPr fontId="5"/>
  </si>
  <si>
    <t>ポイ捨て防止、不法投棄防止の啓発もしくは河川へのポイ捨て防止啓発</t>
  </si>
  <si>
    <t>【通】消火栓用器具の点検</t>
    <rPh sb="1" eb="2">
      <t>ツウ</t>
    </rPh>
    <rPh sb="3" eb="6">
      <t>ショウカセン</t>
    </rPh>
    <rPh sb="6" eb="7">
      <t>ヨウ</t>
    </rPh>
    <rPh sb="7" eb="9">
      <t>キグ</t>
    </rPh>
    <rPh sb="10" eb="12">
      <t>テンケン</t>
    </rPh>
    <phoneticPr fontId="5"/>
  </si>
  <si>
    <t>正しいごみ・資源物の出し方やルールの啓発</t>
    <rPh sb="0" eb="1">
      <t>タダ</t>
    </rPh>
    <rPh sb="6" eb="9">
      <t>シゲンブツ</t>
    </rPh>
    <rPh sb="10" eb="11">
      <t>ダ</t>
    </rPh>
    <rPh sb="12" eb="13">
      <t>カタ</t>
    </rPh>
    <rPh sb="18" eb="20">
      <t>ケイハツ</t>
    </rPh>
    <phoneticPr fontId="5"/>
  </si>
  <si>
    <r>
      <t>感染症(コロナウイルス、インフルエンザ、ノロウイルス等)予防対策の</t>
    </r>
    <r>
      <rPr>
        <sz val="12"/>
        <rFont val="BIZ UDPゴシック"/>
        <family val="3"/>
        <charset val="128"/>
      </rPr>
      <t>啓発</t>
    </r>
    <rPh sb="0" eb="3">
      <t>カンセンショウ</t>
    </rPh>
    <rPh sb="26" eb="27">
      <t>トウ</t>
    </rPh>
    <rPh sb="28" eb="32">
      <t>ヨボウタイサク</t>
    </rPh>
    <rPh sb="33" eb="35">
      <t>ケイハツ</t>
    </rPh>
    <phoneticPr fontId="5"/>
  </si>
  <si>
    <t>安全・安心メールの利用促進</t>
    <rPh sb="0" eb="2">
      <t>アンゼン</t>
    </rPh>
    <rPh sb="3" eb="5">
      <t>アンシン</t>
    </rPh>
    <rPh sb="9" eb="11">
      <t>リヨウ</t>
    </rPh>
    <rPh sb="11" eb="13">
      <t>ソクシン</t>
    </rPh>
    <phoneticPr fontId="5"/>
  </si>
  <si>
    <t>免許返納制度に関する周知</t>
    <rPh sb="0" eb="2">
      <t>メンキョ</t>
    </rPh>
    <rPh sb="2" eb="4">
      <t>ヘンノウ</t>
    </rPh>
    <rPh sb="4" eb="6">
      <t>セイド</t>
    </rPh>
    <rPh sb="7" eb="8">
      <t>カン</t>
    </rPh>
    <rPh sb="10" eb="12">
      <t>シュウチ</t>
    </rPh>
    <phoneticPr fontId="5"/>
  </si>
  <si>
    <t>飲酒運転追放の啓発</t>
    <rPh sb="0" eb="2">
      <t>インシュ</t>
    </rPh>
    <rPh sb="2" eb="4">
      <t>ウンテン</t>
    </rPh>
    <rPh sb="4" eb="6">
      <t>ツイホウ</t>
    </rPh>
    <rPh sb="7" eb="9">
      <t>ケイハツ</t>
    </rPh>
    <phoneticPr fontId="5"/>
  </si>
  <si>
    <t>迷惑駐車や不法駐車対策</t>
    <rPh sb="0" eb="2">
      <t>メイワク</t>
    </rPh>
    <rPh sb="2" eb="4">
      <t>チュウシャ</t>
    </rPh>
    <rPh sb="5" eb="7">
      <t>フホウ</t>
    </rPh>
    <rPh sb="7" eb="9">
      <t>チュウシャ</t>
    </rPh>
    <rPh sb="9" eb="11">
      <t>タイサク</t>
    </rPh>
    <phoneticPr fontId="5"/>
  </si>
  <si>
    <t>９事業</t>
    <rPh sb="1" eb="3">
      <t>ジギョウ</t>
    </rPh>
    <phoneticPr fontId="5"/>
  </si>
  <si>
    <t>８事業</t>
    <rPh sb="1" eb="3">
      <t>ジギョウ</t>
    </rPh>
    <phoneticPr fontId="5"/>
  </si>
  <si>
    <t>７事業</t>
    <rPh sb="1" eb="3">
      <t>ジギョウ</t>
    </rPh>
    <phoneticPr fontId="5"/>
  </si>
  <si>
    <t>６事業</t>
    <rPh sb="1" eb="3">
      <t>ジギョウ</t>
    </rPh>
    <phoneticPr fontId="5"/>
  </si>
  <si>
    <t>路上放置自転車防止の啓発</t>
    <rPh sb="0" eb="2">
      <t>ロジョウ</t>
    </rPh>
    <rPh sb="2" eb="4">
      <t>ホウチ</t>
    </rPh>
    <rPh sb="4" eb="7">
      <t>ジテンシャ</t>
    </rPh>
    <rPh sb="7" eb="9">
      <t>ボウシ</t>
    </rPh>
    <rPh sb="10" eb="12">
      <t>ケイハツ</t>
    </rPh>
    <phoneticPr fontId="5"/>
  </si>
  <si>
    <t>５事業</t>
    <rPh sb="1" eb="3">
      <t>ジギョウ</t>
    </rPh>
    <phoneticPr fontId="5"/>
  </si>
  <si>
    <t>４事業</t>
    <rPh sb="1" eb="3">
      <t>ジギョウ</t>
    </rPh>
    <phoneticPr fontId="5"/>
  </si>
  <si>
    <t>３事業</t>
    <rPh sb="1" eb="3">
      <t>ジギョウ</t>
    </rPh>
    <phoneticPr fontId="5"/>
  </si>
  <si>
    <t>２事業</t>
    <rPh sb="1" eb="3">
      <t>ジギョウ</t>
    </rPh>
    <phoneticPr fontId="5"/>
  </si>
  <si>
    <t>1事業</t>
    <rPh sb="1" eb="3">
      <t>ジギョウ</t>
    </rPh>
    <phoneticPr fontId="5"/>
  </si>
  <si>
    <t>取組み数</t>
    <rPh sb="0" eb="2">
      <t>トリク</t>
    </rPh>
    <rPh sb="3" eb="4">
      <t>スウ</t>
    </rPh>
    <phoneticPr fontId="5"/>
  </si>
  <si>
    <r>
      <t>自転車の正しい乗り方の</t>
    </r>
    <r>
      <rPr>
        <sz val="12"/>
        <rFont val="BIZ UDPゴシック"/>
        <family val="3"/>
        <charset val="128"/>
      </rPr>
      <t>啓発</t>
    </r>
    <rPh sb="0" eb="3">
      <t>ジテンシャ</t>
    </rPh>
    <rPh sb="4" eb="5">
      <t>タダ</t>
    </rPh>
    <rPh sb="7" eb="8">
      <t>ノ</t>
    </rPh>
    <rPh sb="9" eb="10">
      <t>カタ</t>
    </rPh>
    <rPh sb="11" eb="13">
      <t>ケイハツ</t>
    </rPh>
    <phoneticPr fontId="5"/>
  </si>
  <si>
    <t>ヘルメット着用の推進</t>
    <rPh sb="5" eb="7">
      <t>チャクヨウ</t>
    </rPh>
    <rPh sb="8" eb="10">
      <t>スイシン</t>
    </rPh>
    <phoneticPr fontId="5"/>
  </si>
  <si>
    <t>啓 発</t>
    <rPh sb="0" eb="1">
      <t>ケイ</t>
    </rPh>
    <rPh sb="2" eb="3">
      <t>ハツ</t>
    </rPh>
    <phoneticPr fontId="5"/>
  </si>
  <si>
    <t>から</t>
    <phoneticPr fontId="5"/>
  </si>
  <si>
    <t>自治会</t>
    <rPh sb="0" eb="3">
      <t>ジチカイ</t>
    </rPh>
    <phoneticPr fontId="5"/>
  </si>
  <si>
    <t>別記</t>
    <rPh sb="0" eb="2">
      <t>ベッキ</t>
    </rPh>
    <phoneticPr fontId="19"/>
  </si>
  <si>
    <t>様式第１号（第５条、第７条関係）</t>
    <rPh sb="0" eb="2">
      <t>ヨウシキ</t>
    </rPh>
    <rPh sb="2" eb="3">
      <t>ダイ</t>
    </rPh>
    <rPh sb="4" eb="5">
      <t>ゴウ</t>
    </rPh>
    <rPh sb="6" eb="7">
      <t>ダイ</t>
    </rPh>
    <rPh sb="8" eb="9">
      <t>ジョウ</t>
    </rPh>
    <rPh sb="10" eb="11">
      <t>ダイ</t>
    </rPh>
    <rPh sb="12" eb="13">
      <t>ジョウ</t>
    </rPh>
    <rPh sb="13" eb="15">
      <t>カンケイ</t>
    </rPh>
    <phoneticPr fontId="19"/>
  </si>
  <si>
    <t>申請日</t>
    <rPh sb="0" eb="2">
      <t>シンセイ</t>
    </rPh>
    <rPh sb="2" eb="3">
      <t>ビ</t>
    </rPh>
    <phoneticPr fontId="19"/>
  </si>
  <si>
    <t>　　　　年　　月　　日</t>
    <rPh sb="4" eb="5">
      <t>ネン</t>
    </rPh>
    <rPh sb="7" eb="8">
      <t>ガツ</t>
    </rPh>
    <rPh sb="10" eb="11">
      <t>ニチ</t>
    </rPh>
    <phoneticPr fontId="19"/>
  </si>
  <si>
    <t>報告日</t>
    <rPh sb="0" eb="2">
      <t>ホウコク</t>
    </rPh>
    <rPh sb="2" eb="3">
      <t>ビ</t>
    </rPh>
    <phoneticPr fontId="19"/>
  </si>
  <si>
    <t>自治会名</t>
    <rPh sb="0" eb="3">
      <t>ジチカイ</t>
    </rPh>
    <rPh sb="3" eb="4">
      <t>メイ</t>
    </rPh>
    <phoneticPr fontId="19"/>
  </si>
  <si>
    <t>自治会長名</t>
    <rPh sb="0" eb="3">
      <t>ジチカイ</t>
    </rPh>
    <rPh sb="3" eb="4">
      <t>チョウ</t>
    </rPh>
    <rPh sb="4" eb="5">
      <t>メイ</t>
    </rPh>
    <phoneticPr fontId="19"/>
  </si>
  <si>
    <t>円</t>
    <rPh sb="0" eb="1">
      <t>エン</t>
    </rPh>
    <phoneticPr fontId="19"/>
  </si>
  <si>
    <t>（計画）</t>
    <rPh sb="1" eb="3">
      <t>ケイカク</t>
    </rPh>
    <phoneticPr fontId="19"/>
  </si>
  <si>
    <t>（実績）</t>
    <rPh sb="1" eb="3">
      <t>ジッセキ</t>
    </rPh>
    <phoneticPr fontId="19"/>
  </si>
  <si>
    <t>計画承認</t>
    <rPh sb="0" eb="2">
      <t>ケイカク</t>
    </rPh>
    <rPh sb="2" eb="4">
      <t>ショウニン</t>
    </rPh>
    <phoneticPr fontId="19"/>
  </si>
  <si>
    <t>計画承認日</t>
    <rPh sb="0" eb="2">
      <t>ケイカク</t>
    </rPh>
    <rPh sb="2" eb="4">
      <t>ショウニン</t>
    </rPh>
    <rPh sb="4" eb="5">
      <t>ビ</t>
    </rPh>
    <phoneticPr fontId="19"/>
  </si>
  <si>
    <t>　　年　　月　　日</t>
    <rPh sb="2" eb="3">
      <t>ネン</t>
    </rPh>
    <rPh sb="5" eb="6">
      <t>ガツ</t>
    </rPh>
    <rPh sb="8" eb="9">
      <t>ニチ</t>
    </rPh>
    <phoneticPr fontId="19"/>
  </si>
  <si>
    <t>会館名</t>
    <rPh sb="0" eb="2">
      <t>カイカン</t>
    </rPh>
    <rPh sb="2" eb="3">
      <t>メイ</t>
    </rPh>
    <phoneticPr fontId="5"/>
  </si>
  <si>
    <t>承認理由</t>
    <rPh sb="0" eb="2">
      <t>ショウニン</t>
    </rPh>
    <rPh sb="2" eb="4">
      <t>リユウ</t>
    </rPh>
    <phoneticPr fontId="19"/>
  </si>
  <si>
    <t>実績確認</t>
    <rPh sb="0" eb="2">
      <t>ジッセキ</t>
    </rPh>
    <rPh sb="2" eb="4">
      <t>カクニン</t>
    </rPh>
    <phoneticPr fontId="19"/>
  </si>
  <si>
    <t>実績確認日</t>
    <rPh sb="0" eb="2">
      <t>ジッセキ</t>
    </rPh>
    <rPh sb="2" eb="4">
      <t>カクニン</t>
    </rPh>
    <rPh sb="4" eb="5">
      <t>ビ</t>
    </rPh>
    <phoneticPr fontId="19"/>
  </si>
  <si>
    <t>確認内容</t>
    <rPh sb="0" eb="2">
      <t>カクニン</t>
    </rPh>
    <rPh sb="2" eb="4">
      <t>ナイヨウ</t>
    </rPh>
    <phoneticPr fontId="19"/>
  </si>
  <si>
    <t>啓発</t>
    <rPh sb="0" eb="2">
      <t>ケイハツ</t>
    </rPh>
    <phoneticPr fontId="5"/>
  </si>
  <si>
    <t>学習会</t>
    <rPh sb="0" eb="3">
      <t>ガクシュウカイ</t>
    </rPh>
    <phoneticPr fontId="5"/>
  </si>
  <si>
    <t>計画金額</t>
    <rPh sb="0" eb="2">
      <t>ケイカク</t>
    </rPh>
    <rPh sb="2" eb="4">
      <t>キンガク</t>
    </rPh>
    <phoneticPr fontId="19"/>
  </si>
  <si>
    <t>実績金額</t>
    <rPh sb="0" eb="2">
      <t>ジッセキ</t>
    </rPh>
    <rPh sb="2" eb="4">
      <t>キンガク</t>
    </rPh>
    <phoneticPr fontId="19"/>
  </si>
  <si>
    <t>実施期間</t>
    <rPh sb="0" eb="4">
      <t>ジッシキカン</t>
    </rPh>
    <phoneticPr fontId="5"/>
  </si>
  <si>
    <t>区分</t>
    <rPh sb="0" eb="2">
      <t>クブン</t>
    </rPh>
    <phoneticPr fontId="5"/>
  </si>
  <si>
    <t>　※「事業実施期間」は、全事業を通算した期間を記載してください。</t>
    <rPh sb="3" eb="5">
      <t>ジギョウ</t>
    </rPh>
    <rPh sb="5" eb="7">
      <t>ジッシ</t>
    </rPh>
    <rPh sb="7" eb="9">
      <t>キカン</t>
    </rPh>
    <rPh sb="12" eb="13">
      <t>ゼン</t>
    </rPh>
    <rPh sb="13" eb="15">
      <t>ジギョウ</t>
    </rPh>
    <rPh sb="16" eb="18">
      <t>ツウサン</t>
    </rPh>
    <rPh sb="20" eb="22">
      <t>キカン</t>
    </rPh>
    <rPh sb="23" eb="25">
      <t>キサイ</t>
    </rPh>
    <phoneticPr fontId="19"/>
  </si>
  <si>
    <r>
      <t xml:space="preserve">承認確認欄
</t>
    </r>
    <r>
      <rPr>
        <sz val="9"/>
        <color theme="1"/>
        <rFont val="ＭＳ 明朝"/>
        <family val="1"/>
        <charset val="128"/>
      </rPr>
      <t>（提出者記入不要）</t>
    </r>
    <rPh sb="0" eb="5">
      <t>ショウニンカクニンラン</t>
    </rPh>
    <rPh sb="7" eb="14">
      <t>テイシュツシャキニュウフヨウ</t>
    </rPh>
    <phoneticPr fontId="5"/>
  </si>
  <si>
    <t>　　　　年　　月　　日</t>
    <phoneticPr fontId="5"/>
  </si>
  <si>
    <t>合計報償金額</t>
    <rPh sb="0" eb="1">
      <t>ア</t>
    </rPh>
    <rPh sb="1" eb="2">
      <t>ケイ</t>
    </rPh>
    <rPh sb="2" eb="6">
      <t>ホウショウキンガク</t>
    </rPh>
    <phoneticPr fontId="5"/>
  </si>
  <si>
    <t>月</t>
    <rPh sb="0" eb="1">
      <t>ツキ</t>
    </rPh>
    <phoneticPr fontId="5"/>
  </si>
  <si>
    <t>日</t>
    <rPh sb="0" eb="1">
      <t>ヒ</t>
    </rPh>
    <phoneticPr fontId="5"/>
  </si>
  <si>
    <t>合計</t>
    <rPh sb="0" eb="1">
      <t>ゴウ</t>
    </rPh>
    <rPh sb="1" eb="2">
      <t>ケイ</t>
    </rPh>
    <phoneticPr fontId="5"/>
  </si>
  <si>
    <t>10事業</t>
    <rPh sb="2" eb="4">
      <t>ジギョウ</t>
    </rPh>
    <phoneticPr fontId="5"/>
  </si>
  <si>
    <t>←どちらかにチェックしてください。</t>
    <phoneticPr fontId="5"/>
  </si>
  <si>
    <t>様式第２号（第７条関係）</t>
    <rPh sb="0" eb="2">
      <t>ヨウシキ</t>
    </rPh>
    <rPh sb="2" eb="3">
      <t>ダイ</t>
    </rPh>
    <rPh sb="4" eb="5">
      <t>ゴウ</t>
    </rPh>
    <rPh sb="6" eb="7">
      <t>ダイ</t>
    </rPh>
    <rPh sb="8" eb="9">
      <t>ジョウ</t>
    </rPh>
    <rPh sb="9" eb="11">
      <t>カンケイ</t>
    </rPh>
    <phoneticPr fontId="19"/>
  </si>
  <si>
    <t>守山市長　あて</t>
    <rPh sb="0" eb="3">
      <t>モリヤマシ</t>
    </rPh>
    <rPh sb="3" eb="4">
      <t>チョウ</t>
    </rPh>
    <phoneticPr fontId="19"/>
  </si>
  <si>
    <t>自治会</t>
    <rPh sb="0" eb="3">
      <t>ジチカイ</t>
    </rPh>
    <phoneticPr fontId="19"/>
  </si>
  <si>
    <t>自治会応援報償金請求書</t>
    <rPh sb="0" eb="3">
      <t>ジチカイ</t>
    </rPh>
    <rPh sb="3" eb="5">
      <t>オウエン</t>
    </rPh>
    <rPh sb="5" eb="8">
      <t>ホウショウキン</t>
    </rPh>
    <rPh sb="8" eb="11">
      <t>セイキュウショ</t>
    </rPh>
    <phoneticPr fontId="19"/>
  </si>
  <si>
    <t>　自治会応援報償事業に係る報償金について、下記のとおり支給されるように請求します。</t>
    <rPh sb="1" eb="4">
      <t>ジチカイ</t>
    </rPh>
    <rPh sb="4" eb="6">
      <t>オウエン</t>
    </rPh>
    <rPh sb="6" eb="8">
      <t>ホウショウ</t>
    </rPh>
    <rPh sb="8" eb="10">
      <t>ジギョウ</t>
    </rPh>
    <rPh sb="11" eb="12">
      <t>カカ</t>
    </rPh>
    <rPh sb="13" eb="16">
      <t>ホウショウキン</t>
    </rPh>
    <rPh sb="21" eb="23">
      <t>カキ</t>
    </rPh>
    <rPh sb="27" eb="29">
      <t>シキュウ</t>
    </rPh>
    <rPh sb="35" eb="37">
      <t>セイキュウ</t>
    </rPh>
    <phoneticPr fontId="19"/>
  </si>
  <si>
    <t>記</t>
    <rPh sb="0" eb="1">
      <t>キ</t>
    </rPh>
    <phoneticPr fontId="19"/>
  </si>
  <si>
    <t>１　請求額</t>
    <rPh sb="2" eb="4">
      <t>セイキュウ</t>
    </rPh>
    <rPh sb="4" eb="5">
      <t>ガク</t>
    </rPh>
    <phoneticPr fontId="19"/>
  </si>
  <si>
    <t>健康教室の開催や健(検)診の重要性の講座の開催</t>
    <rPh sb="0" eb="2">
      <t>ケンコウ</t>
    </rPh>
    <rPh sb="2" eb="4">
      <t>キョウシツ</t>
    </rPh>
    <rPh sb="5" eb="7">
      <t>カイサイ</t>
    </rPh>
    <phoneticPr fontId="5"/>
  </si>
  <si>
    <t>施 策 連 動</t>
    <rPh sb="0" eb="1">
      <t>セ</t>
    </rPh>
    <rPh sb="2" eb="3">
      <t>サク</t>
    </rPh>
    <rPh sb="4" eb="5">
      <t>レン</t>
    </rPh>
    <rPh sb="6" eb="7">
      <t>ドウ</t>
    </rPh>
    <phoneticPr fontId="5"/>
  </si>
  <si>
    <t>自転車の賠償責任保険への加入促進</t>
    <rPh sb="0" eb="3">
      <t>ジテンシャ</t>
    </rPh>
    <rPh sb="4" eb="6">
      <t>バイショウ</t>
    </rPh>
    <rPh sb="6" eb="8">
      <t>セキニン</t>
    </rPh>
    <rPh sb="8" eb="10">
      <t>ホケン</t>
    </rPh>
    <rPh sb="12" eb="14">
      <t>カニュウ</t>
    </rPh>
    <rPh sb="14" eb="16">
      <t>ソクシン</t>
    </rPh>
    <phoneticPr fontId="5"/>
  </si>
  <si>
    <t>（交通安全）</t>
    <rPh sb="1" eb="5">
      <t>コウツウアンゼン</t>
    </rPh>
    <phoneticPr fontId="5"/>
  </si>
  <si>
    <t>（防・ごみ・環）</t>
    <rPh sb="1" eb="2">
      <t>ボウ</t>
    </rPh>
    <rPh sb="6" eb="7">
      <t>ワ</t>
    </rPh>
    <phoneticPr fontId="5"/>
  </si>
  <si>
    <t>（健康）</t>
    <rPh sb="1" eb="3">
      <t>ケンコウ</t>
    </rPh>
    <phoneticPr fontId="5"/>
  </si>
  <si>
    <t>（ごみ・環境）</t>
    <rPh sb="4" eb="6">
      <t>カンキョウ</t>
    </rPh>
    <phoneticPr fontId="5"/>
  </si>
  <si>
    <t>（防災防犯）</t>
    <rPh sb="1" eb="5">
      <t>ボウサイボウハン</t>
    </rPh>
    <phoneticPr fontId="5"/>
  </si>
  <si>
    <t>（防災防犯）</t>
    <rPh sb="1" eb="3">
      <t>ボウサイ</t>
    </rPh>
    <rPh sb="3" eb="5">
      <t>ボウハン</t>
    </rPh>
    <phoneticPr fontId="5"/>
  </si>
  <si>
    <t>（ごみ減量）</t>
    <rPh sb="3" eb="5">
      <t>ゲンリョウ</t>
    </rPh>
    <phoneticPr fontId="5"/>
  </si>
  <si>
    <t>（環境）</t>
    <rPh sb="1" eb="3">
      <t>カンキョウ</t>
    </rPh>
    <phoneticPr fontId="5"/>
  </si>
  <si>
    <t>（なり手）</t>
    <rPh sb="3" eb="4">
      <t>テ</t>
    </rPh>
    <phoneticPr fontId="5"/>
  </si>
  <si>
    <t>「ほたる」に関する学習会（環境学習）</t>
    <rPh sb="9" eb="12">
      <t>ガクシュウカイ</t>
    </rPh>
    <rPh sb="13" eb="17">
      <t>カンキョウガクシュウ</t>
    </rPh>
    <phoneticPr fontId="5"/>
  </si>
  <si>
    <t>「水環境保全（琵琶湖、野洲川、赤野井湾、木浜内湖等）」に関する学習会（環境学習）</t>
    <rPh sb="31" eb="34">
      <t>ガクシュウカイ</t>
    </rPh>
    <rPh sb="35" eb="39">
      <t>カンキョウガクシュウ</t>
    </rPh>
    <phoneticPr fontId="5"/>
  </si>
  <si>
    <t>ごみの減量や適正処理、分別等に関する学習会（環境学習）</t>
    <rPh sb="22" eb="26">
      <t>カンキョウガクシュウ</t>
    </rPh>
    <phoneticPr fontId="5"/>
  </si>
  <si>
    <t>「地球温暖化防止」や省エネルギー等脱炭素に関する学習会（環境学習）</t>
    <rPh sb="10" eb="11">
      <t>ショウ</t>
    </rPh>
    <rPh sb="16" eb="17">
      <t>トウ</t>
    </rPh>
    <rPh sb="17" eb="20">
      <t>ダツタンソ</t>
    </rPh>
    <rPh sb="24" eb="27">
      <t>ガクシュウカイ</t>
    </rPh>
    <rPh sb="28" eb="32">
      <t>カンキョウガクシュウ</t>
    </rPh>
    <phoneticPr fontId="5"/>
  </si>
  <si>
    <t>魅 力 発 見</t>
    <rPh sb="0" eb="1">
      <t>ミ</t>
    </rPh>
    <rPh sb="2" eb="3">
      <t>チカラ</t>
    </rPh>
    <rPh sb="4" eb="5">
      <t>ハッ</t>
    </rPh>
    <rPh sb="6" eb="7">
      <t>ミ</t>
    </rPh>
    <phoneticPr fontId="5"/>
  </si>
  <si>
    <t>環境センター見学会（環境学習）</t>
    <rPh sb="0" eb="2">
      <t>カンキョウ</t>
    </rPh>
    <rPh sb="6" eb="8">
      <t>ケンガク</t>
    </rPh>
    <rPh sb="8" eb="9">
      <t>カイ</t>
    </rPh>
    <rPh sb="10" eb="14">
      <t>カンキョウガクシュウ</t>
    </rPh>
    <phoneticPr fontId="5"/>
  </si>
  <si>
    <t>（脱炭素）</t>
    <rPh sb="1" eb="4">
      <t>ダツタンソ</t>
    </rPh>
    <phoneticPr fontId="5"/>
  </si>
  <si>
    <t>魅力発見</t>
    <rPh sb="0" eb="4">
      <t>ミリョクハッケン</t>
    </rPh>
    <phoneticPr fontId="5"/>
  </si>
  <si>
    <t>施策連動</t>
    <rPh sb="0" eb="2">
      <t>セサク</t>
    </rPh>
    <rPh sb="2" eb="4">
      <t>レンドウ</t>
    </rPh>
    <phoneticPr fontId="5"/>
  </si>
  <si>
    <t>バス</t>
    <phoneticPr fontId="5"/>
  </si>
  <si>
    <t>通年加算</t>
    <rPh sb="0" eb="2">
      <t>ツウネン</t>
    </rPh>
    <rPh sb="2" eb="4">
      <t>カサン</t>
    </rPh>
    <phoneticPr fontId="5"/>
  </si>
  <si>
    <t>施策連携</t>
    <rPh sb="0" eb="2">
      <t>セサク</t>
    </rPh>
    <rPh sb="2" eb="4">
      <t>レンケイ</t>
    </rPh>
    <phoneticPr fontId="5"/>
  </si>
  <si>
    <t>対 象 事 業</t>
    <rPh sb="0" eb="1">
      <t>タイ</t>
    </rPh>
    <rPh sb="2" eb="3">
      <t>ゾウ</t>
    </rPh>
    <rPh sb="4" eb="5">
      <t>コト</t>
    </rPh>
    <rPh sb="6" eb="7">
      <t>ギョウ</t>
    </rPh>
    <phoneticPr fontId="5"/>
  </si>
  <si>
    <t>施策連動</t>
    <rPh sb="0" eb="4">
      <t>セサクレンドウ</t>
    </rPh>
    <phoneticPr fontId="5"/>
  </si>
  <si>
    <t>【通】子どもの登下校の見守り</t>
    <rPh sb="3" eb="4">
      <t>コ</t>
    </rPh>
    <rPh sb="7" eb="10">
      <t>トウゲコウ</t>
    </rPh>
    <rPh sb="11" eb="13">
      <t>ミマモ</t>
    </rPh>
    <phoneticPr fontId="5"/>
  </si>
  <si>
    <t>【通】パトロールの実施</t>
    <rPh sb="1" eb="2">
      <t>ツウ</t>
    </rPh>
    <rPh sb="9" eb="11">
      <t>ジッシ</t>
    </rPh>
    <phoneticPr fontId="5"/>
  </si>
  <si>
    <t>【通】継続的な体操教室（のび体操・百歳体操・プラス体操）</t>
    <rPh sb="14" eb="16">
      <t>タイソウ</t>
    </rPh>
    <rPh sb="19" eb="21">
      <t>タイソウ</t>
    </rPh>
    <phoneticPr fontId="5"/>
  </si>
  <si>
    <t>事業名：</t>
    <rPh sb="0" eb="3">
      <t>ジギョウメイ</t>
    </rPh>
    <phoneticPr fontId="5"/>
  </si>
  <si>
    <t>※事業を選択してください</t>
    <rPh sb="1" eb="3">
      <t>ジギョウ</t>
    </rPh>
    <rPh sb="4" eb="6">
      <t>センタク</t>
    </rPh>
    <phoneticPr fontId="5"/>
  </si>
  <si>
    <t>月</t>
  </si>
  <si>
    <t>実 施 日</t>
    <rPh sb="0" eb="1">
      <t>ジツ</t>
    </rPh>
    <rPh sb="2" eb="3">
      <t>セ</t>
    </rPh>
    <rPh sb="4" eb="5">
      <t>ヒ</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</si>
  <si>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</si>
  <si>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</si>
  <si>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</si>
  <si>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</si>
  <si>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</si>
  <si>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</si>
  <si>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</si>
  <si>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</si>
  <si>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</si>
  <si>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</si>
  <si>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</si>
  <si>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</si>
  <si>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事業内容：</t>
    <rPh sb="0" eb="2">
      <t>ジギョウ</t>
    </rPh>
    <rPh sb="2" eb="3">
      <t>ウチ</t>
    </rPh>
    <rPh sb="3" eb="4">
      <t>カタチ</t>
    </rPh>
    <phoneticPr fontId="5"/>
  </si>
  <si>
    <t>実 施 写 真</t>
    <rPh sb="0" eb="1">
      <t>ジツ</t>
    </rPh>
    <rPh sb="2" eb="3">
      <t>セ</t>
    </rPh>
    <rPh sb="4" eb="5">
      <t>シャ</t>
    </rPh>
    <rPh sb="6" eb="7">
      <t>シン</t>
    </rPh>
    <phoneticPr fontId="5"/>
  </si>
  <si>
    <t>個別避難計画の作成</t>
    <rPh sb="0" eb="6">
      <t>コベツヒナンケイカク</t>
    </rPh>
    <rPh sb="7" eb="9">
      <t>サクセイ</t>
    </rPh>
    <phoneticPr fontId="5"/>
  </si>
  <si>
    <t>※１事業２万円</t>
    <rPh sb="2" eb="4">
      <t>ジギョウ</t>
    </rPh>
    <rPh sb="5" eb="7">
      <t>マンエン</t>
    </rPh>
    <phoneticPr fontId="5"/>
  </si>
  <si>
    <t>※１事業１万円（最大５万円）</t>
    <rPh sb="2" eb="4">
      <t>ジギョウ</t>
    </rPh>
    <rPh sb="5" eb="6">
      <t>マン</t>
    </rPh>
    <rPh sb="6" eb="7">
      <t>エン</t>
    </rPh>
    <rPh sb="8" eb="10">
      <t>サイダイ</t>
    </rPh>
    <rPh sb="11" eb="13">
      <t>マンエン</t>
    </rPh>
    <phoneticPr fontId="5"/>
  </si>
  <si>
    <t>※１事業１万円（最大８万円）</t>
    <rPh sb="2" eb="4">
      <t>ジギョウ</t>
    </rPh>
    <rPh sb="5" eb="6">
      <t>マン</t>
    </rPh>
    <rPh sb="6" eb="7">
      <t>エン</t>
    </rPh>
    <rPh sb="8" eb="10">
      <t>サイダイ</t>
    </rPh>
    <rPh sb="11" eb="13">
      <t>マンエン</t>
    </rPh>
    <phoneticPr fontId="5"/>
  </si>
  <si>
    <t>※１事業２万円</t>
    <phoneticPr fontId="5"/>
  </si>
  <si>
    <t>※１事業１万円（最大５万円）</t>
    <phoneticPr fontId="5"/>
  </si>
  <si>
    <t>※１事業１万円（最大８万円）</t>
    <phoneticPr fontId="5"/>
  </si>
  <si>
    <t>【通】町内パトロールの実施（青色回転灯車による防犯パトロール・ペットのマナーアップ巡回・不法投棄防止パトロール等）</t>
    <rPh sb="1" eb="2">
      <t>ツウ</t>
    </rPh>
    <rPh sb="3" eb="5">
      <t>チョウナイ</t>
    </rPh>
    <rPh sb="11" eb="13">
      <t>ジッシ</t>
    </rPh>
    <rPh sb="14" eb="16">
      <t>アオイロ</t>
    </rPh>
    <rPh sb="16" eb="19">
      <t>カイテントウ</t>
    </rPh>
    <rPh sb="19" eb="20">
      <t>クルマ</t>
    </rPh>
    <rPh sb="23" eb="25">
      <t>ボウハン</t>
    </rPh>
    <rPh sb="41" eb="43">
      <t>ジュンカイ</t>
    </rPh>
    <rPh sb="44" eb="50">
      <t>フホウトウキボウシ</t>
    </rPh>
    <rPh sb="55" eb="56">
      <t>トウ</t>
    </rPh>
    <phoneticPr fontId="5"/>
  </si>
  <si>
    <t>継続</t>
    <rPh sb="0" eb="2">
      <t>ケイゾク</t>
    </rPh>
    <phoneticPr fontId="5"/>
  </si>
  <si>
    <t>【通】消火栓用器具等の点検</t>
    <rPh sb="1" eb="2">
      <t>ツウ</t>
    </rPh>
    <rPh sb="3" eb="6">
      <t>ショウカセン</t>
    </rPh>
    <rPh sb="6" eb="7">
      <t>ヨウ</t>
    </rPh>
    <rPh sb="7" eb="9">
      <t>キグ</t>
    </rPh>
    <rPh sb="9" eb="10">
      <t>トウ</t>
    </rPh>
    <rPh sb="11" eb="13">
      <t>テンケン</t>
    </rPh>
    <phoneticPr fontId="5"/>
  </si>
  <si>
    <t>ペットマナーアップに関するチラシやポスター・看板の新設</t>
    <rPh sb="10" eb="11">
      <t>カン</t>
    </rPh>
    <phoneticPr fontId="5"/>
  </si>
  <si>
    <t>バス・もーりーカーの利用促進　</t>
    <phoneticPr fontId="5"/>
  </si>
  <si>
    <t>交通安全教室</t>
    <phoneticPr fontId="5"/>
  </si>
  <si>
    <t>健康教室や健(検)診の重要性講座</t>
    <rPh sb="0" eb="2">
      <t>ケンコウ</t>
    </rPh>
    <rPh sb="2" eb="4">
      <t>キョウシツ</t>
    </rPh>
    <phoneticPr fontId="5"/>
  </si>
  <si>
    <t>在宅医療や認知症・フレイル予防等の介護に関する学習会</t>
    <rPh sb="0" eb="4">
      <t>ザイタクイリョウ</t>
    </rPh>
    <rPh sb="5" eb="8">
      <t>ニンチショウ</t>
    </rPh>
    <rPh sb="13" eb="16">
      <t>ヨボウトウ</t>
    </rPh>
    <rPh sb="17" eb="19">
      <t>カイゴ</t>
    </rPh>
    <rPh sb="20" eb="21">
      <t>カン</t>
    </rPh>
    <rPh sb="23" eb="26">
      <t>ガクシュウカイ</t>
    </rPh>
    <phoneticPr fontId="5"/>
  </si>
  <si>
    <t>ポイ捨て防止・不法投棄防止の啓発もしくは河川へのポイ捨て防止啓発</t>
    <phoneticPr fontId="5"/>
  </si>
  <si>
    <r>
      <t>熱中症予防・対処方法の</t>
    </r>
    <r>
      <rPr>
        <sz val="12"/>
        <rFont val="BIZ UDPゴシック"/>
        <family val="3"/>
        <charset val="128"/>
      </rPr>
      <t>周知啓発</t>
    </r>
    <rPh sb="0" eb="3">
      <t>ネッチュウショウ</t>
    </rPh>
    <rPh sb="3" eb="5">
      <t>ヨボウ</t>
    </rPh>
    <rPh sb="6" eb="8">
      <t>タイショ</t>
    </rPh>
    <rPh sb="8" eb="10">
      <t>ホウホウ</t>
    </rPh>
    <rPh sb="11" eb="13">
      <t>シュウチ</t>
    </rPh>
    <rPh sb="13" eb="15">
      <t>ケイハツ</t>
    </rPh>
    <phoneticPr fontId="5"/>
  </si>
  <si>
    <t>ごみの減量や適正処理・分別等に関する学習会（環境学習）</t>
    <rPh sb="22" eb="26">
      <t>カンキョウガクシュウ</t>
    </rPh>
    <phoneticPr fontId="5"/>
  </si>
  <si>
    <t>「水環境保全」に関する学習会（環境学習）</t>
    <rPh sb="11" eb="14">
      <t>ガクシュウカイ</t>
    </rPh>
    <rPh sb="15" eb="19">
      <t>カンキョウガクシュウ</t>
    </rPh>
    <phoneticPr fontId="5"/>
  </si>
  <si>
    <t>（交通安全）</t>
    <rPh sb="1" eb="5">
      <t>コウツウアンゼン</t>
    </rPh>
    <phoneticPr fontId="3"/>
  </si>
  <si>
    <t>（防災防犯）</t>
    <rPh sb="1" eb="5">
      <t>ボウサイボウハン</t>
    </rPh>
    <phoneticPr fontId="3"/>
  </si>
  <si>
    <t>（防災防犯）</t>
    <rPh sb="1" eb="3">
      <t>ボウサイ</t>
    </rPh>
    <rPh sb="3" eb="5">
      <t>ボウハン</t>
    </rPh>
    <phoneticPr fontId="3"/>
  </si>
  <si>
    <t>（ごみ減量）</t>
    <rPh sb="3" eb="5">
      <t>ゲンリョウ</t>
    </rPh>
    <phoneticPr fontId="3"/>
  </si>
  <si>
    <t>（環境）</t>
    <rPh sb="1" eb="3">
      <t>カンキョウ</t>
    </rPh>
    <phoneticPr fontId="3"/>
  </si>
  <si>
    <t>（なり手）</t>
    <rPh sb="3" eb="4">
      <t>テ</t>
    </rPh>
    <phoneticPr fontId="3"/>
  </si>
  <si>
    <t>※１事業１万円（バス除く）/継続加算1万円</t>
    <rPh sb="2" eb="4">
      <t>ジギョウ</t>
    </rPh>
    <rPh sb="5" eb="7">
      <t>マンエン</t>
    </rPh>
    <rPh sb="10" eb="11">
      <t>ノゾ</t>
    </rPh>
    <rPh sb="14" eb="18">
      <t>ケイゾクカサン</t>
    </rPh>
    <rPh sb="19" eb="21">
      <t>マンエン</t>
    </rPh>
    <phoneticPr fontId="5"/>
  </si>
  <si>
    <t>自治会応援報償事業　計画書</t>
    <phoneticPr fontId="5"/>
  </si>
  <si>
    <t>自治会応援報償事業　報告書</t>
    <rPh sb="10" eb="12">
      <t>ホウコク</t>
    </rPh>
    <phoneticPr fontId="5"/>
  </si>
  <si>
    <t>自治会応援報償事業計画（報告）書</t>
    <rPh sb="0" eb="9">
      <t>ジチカイオウエンホウショウジギョウ</t>
    </rPh>
    <rPh sb="9" eb="11">
      <t>ケイカク</t>
    </rPh>
    <rPh sb="12" eb="14">
      <t>ホウコク</t>
    </rPh>
    <rPh sb="15" eb="16">
      <t>ショ</t>
    </rPh>
    <phoneticPr fontId="5"/>
  </si>
  <si>
    <t>（電話番号：　　　　　　　　　　　　）</t>
    <phoneticPr fontId="5"/>
  </si>
  <si>
    <t>市民活動団体への自治会館の貸出しによるなり手・団体育成</t>
    <rPh sb="0" eb="6">
      <t>シミンカツドウダンタイ</t>
    </rPh>
    <rPh sb="8" eb="12">
      <t>ジチカイカン</t>
    </rPh>
    <rPh sb="23" eb="25">
      <t>ダンタイ</t>
    </rPh>
    <rPh sb="25" eb="27">
      <t>イクセイ</t>
    </rPh>
    <phoneticPr fontId="5"/>
  </si>
  <si>
    <r>
      <t>感染症(インフルエンザ・ノロウイルス等)予防対策の</t>
    </r>
    <r>
      <rPr>
        <sz val="12"/>
        <rFont val="BIZ UDPゴシック"/>
        <family val="3"/>
        <charset val="128"/>
      </rPr>
      <t>啓発</t>
    </r>
    <rPh sb="0" eb="3">
      <t>カンセンショウ</t>
    </rPh>
    <rPh sb="18" eb="19">
      <t>トウ</t>
    </rPh>
    <rPh sb="20" eb="24">
      <t>ヨボウタイサク</t>
    </rPh>
    <rPh sb="25" eb="27">
      <t>ケイハツ</t>
    </rPh>
    <phoneticPr fontId="5"/>
  </si>
  <si>
    <r>
      <t>地球温暖化対策や省エネルギーに関する</t>
    </r>
    <r>
      <rPr>
        <sz val="12"/>
        <rFont val="BIZ UDPゴシック"/>
        <family val="3"/>
        <charset val="128"/>
      </rPr>
      <t>啓発</t>
    </r>
    <rPh sb="0" eb="2">
      <t>チキュウ</t>
    </rPh>
    <rPh sb="2" eb="5">
      <t>オンダンカ</t>
    </rPh>
    <rPh sb="5" eb="7">
      <t>タイサク</t>
    </rPh>
    <rPh sb="8" eb="9">
      <t>ショウ</t>
    </rPh>
    <rPh sb="15" eb="16">
      <t>カン</t>
    </rPh>
    <rPh sb="18" eb="20">
      <t>ケイハツ</t>
    </rPh>
    <phoneticPr fontId="5"/>
  </si>
  <si>
    <t>「地球温暖化対策」や「省エネルギー」等脱炭素に関する学習会（環境学習）</t>
    <rPh sb="6" eb="8">
      <t>タイサク</t>
    </rPh>
    <rPh sb="11" eb="12">
      <t>ショウ</t>
    </rPh>
    <rPh sb="18" eb="19">
      <t>トウ</t>
    </rPh>
    <rPh sb="19" eb="22">
      <t>ダツタンソ</t>
    </rPh>
    <rPh sb="26" eb="29">
      <t>ガクシュウカイ</t>
    </rPh>
    <rPh sb="30" eb="34">
      <t>カンキョウガクシュウ</t>
    </rPh>
    <phoneticPr fontId="5"/>
  </si>
  <si>
    <t>生き物観察会の開催もしくは琵琶湖・河川等での自然体験学習の開催</t>
    <rPh sb="19" eb="20">
      <t>トウ</t>
    </rPh>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</si>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</sst>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4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BIZ UDPゴシック"/>
      <family val="3"/>
      <charset val="128"/>
    </font>
    <font>
      <sz val="6"/>
      <name val="游ゴシック"/>
      <family val="3"/>
      <charset val="128"/>
      <scheme val="minor"/>
    </font>
    <font>
      <sz val="12"/>
      <color theme="1"/>
      <name val="BIZ UDPゴシック"/>
      <family val="3"/>
      <charset val="128"/>
    </font>
    <font>
      <b/>
      <sz val="14"/>
      <color theme="1"/>
      <name val="BIZ UDPゴシック"/>
      <family val="3"/>
      <charset val="128"/>
    </font>
    <font>
      <b/>
      <sz val="14"/>
      <color theme="1"/>
      <name val="游ゴシック"/>
      <family val="2"/>
      <scheme val="minor"/>
    </font>
    <font>
      <sz val="12"/>
      <color theme="0"/>
      <name val="BIZ UDPゴシック"/>
      <family val="3"/>
      <charset val="128"/>
    </font>
    <font>
      <sz val="12"/>
      <name val="BIZ UDPゴシック"/>
      <family val="3"/>
      <charset val="128"/>
    </font>
    <font>
      <sz val="12"/>
      <color theme="1"/>
      <name val="游ゴシック"/>
      <family val="2"/>
      <scheme val="minor"/>
    </font>
    <font>
      <sz val="12"/>
      <color theme="1"/>
      <name val="BIZ UDPゴシック"/>
      <family val="2"/>
      <charset val="128"/>
    </font>
    <font>
      <b/>
      <sz val="16"/>
      <color theme="1"/>
      <name val="游ゴシック"/>
      <family val="2"/>
      <scheme val="minor"/>
    </font>
    <font>
      <b/>
      <sz val="11"/>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b/>
      <sz val="16"/>
      <name val="BIZ UDPゴシック"/>
      <family val="3"/>
      <charset val="128"/>
    </font>
    <font>
      <sz val="11"/>
      <name val="ＭＳ 明朝"/>
      <family val="1"/>
      <charset val="128"/>
    </font>
    <font>
      <sz val="6"/>
      <name val="游ゴシック"/>
      <family val="2"/>
      <charset val="128"/>
      <scheme val="minor"/>
    </font>
    <font>
      <b/>
      <sz val="11"/>
      <name val="ＭＳ 明朝"/>
      <family val="1"/>
      <charset val="128"/>
    </font>
    <font>
      <sz val="11"/>
      <color theme="1"/>
      <name val="ＭＳ 明朝"/>
      <family val="1"/>
      <charset val="128"/>
    </font>
    <font>
      <sz val="9"/>
      <color theme="1"/>
      <name val="ＭＳ 明朝"/>
      <family val="1"/>
      <charset val="128"/>
    </font>
    <font>
      <b/>
      <sz val="22"/>
      <name val="游ゴシック"/>
      <family val="3"/>
      <charset val="128"/>
      <scheme val="minor"/>
    </font>
    <font>
      <sz val="22"/>
      <color theme="1"/>
      <name val="游ゴシック"/>
      <family val="3"/>
      <charset val="128"/>
      <scheme val="minor"/>
    </font>
    <font>
      <b/>
      <sz val="18"/>
      <color theme="0"/>
      <name val="BIZ UDPゴシック"/>
      <family val="3"/>
      <charset val="128"/>
    </font>
    <font>
      <sz val="18"/>
      <color theme="1"/>
      <name val="游ゴシック"/>
      <family val="2"/>
      <scheme val="minor"/>
    </font>
    <font>
      <b/>
      <sz val="22"/>
      <color theme="1"/>
      <name val="游ゴシック"/>
      <family val="3"/>
      <charset val="128"/>
      <scheme val="minor"/>
    </font>
    <font>
      <sz val="26"/>
      <name val="BIZ UDPゴシック"/>
      <family val="3"/>
      <charset val="128"/>
    </font>
    <font>
      <sz val="26"/>
      <color theme="1"/>
      <name val="BIZ UDPゴシック"/>
      <family val="3"/>
      <charset val="128"/>
    </font>
    <font>
      <b/>
      <sz val="16"/>
      <color theme="0"/>
      <name val="BIZ UDPゴシック"/>
      <family val="3"/>
      <charset val="128"/>
    </font>
    <font>
      <sz val="16"/>
      <color theme="1"/>
      <name val="游ゴシック"/>
      <family val="2"/>
      <scheme val="minor"/>
    </font>
    <font>
      <b/>
      <sz val="16"/>
      <color theme="1"/>
      <name val="BIZ UDPゴシック"/>
      <family val="3"/>
      <charset val="128"/>
    </font>
    <font>
      <sz val="14"/>
      <color theme="1"/>
      <name val="BIZ UDPゴシック"/>
      <family val="3"/>
      <charset val="128"/>
    </font>
    <font>
      <sz val="14"/>
      <color theme="1"/>
      <name val="游ゴシック"/>
      <family val="2"/>
      <scheme val="minor"/>
    </font>
    <font>
      <b/>
      <sz val="11"/>
      <color theme="1"/>
      <name val="游ゴシック"/>
      <family val="2"/>
      <scheme val="minor"/>
    </font>
    <font>
      <sz val="12"/>
      <color rgb="FFFF0000"/>
      <name val="BIZ UDPゴシック"/>
      <family val="3"/>
      <charset val="128"/>
    </font>
    <font>
      <b/>
      <sz val="11"/>
      <color rgb="FFFFFF00"/>
      <name val="ＭＳ 明朝"/>
      <family val="1"/>
      <charset val="128"/>
    </font>
    <font>
      <sz val="11"/>
      <color rgb="FFFFC000"/>
      <name val="游ゴシック"/>
      <family val="2"/>
      <charset val="128"/>
      <scheme val="minor"/>
    </font>
    <font>
      <sz val="11"/>
      <color rgb="FFFF0000"/>
      <name val="ＭＳ 明朝"/>
      <family val="1"/>
      <charset val="128"/>
    </font>
    <font>
      <b/>
      <sz val="12"/>
      <color theme="1"/>
      <name val="BIZ UDPゴシック"/>
      <family val="3"/>
      <charset val="128"/>
    </font>
    <font>
      <sz val="12"/>
      <color theme="9" tint="-0.249977111117893"/>
      <name val="BIZ UDPゴシック"/>
      <family val="3"/>
      <charset val="128"/>
    </font>
    <font>
      <sz val="10"/>
      <color theme="9" tint="-0.249977111117893"/>
      <name val="BIZ UDPゴシック"/>
      <family val="3"/>
      <charset val="128"/>
    </font>
    <font>
      <sz val="11"/>
      <color theme="9" tint="-0.249977111117893"/>
      <name val="BIZ UDPゴシック"/>
      <family val="3"/>
      <charset val="128"/>
    </font>
    <font>
      <sz val="11"/>
      <name val="游ゴシック"/>
      <family val="2"/>
      <scheme val="minor"/>
    </font>
    <font>
      <b/>
      <u/>
      <sz val="18"/>
      <color theme="1"/>
      <name val="BIZ UDPゴシック"/>
      <family val="3"/>
      <charset val="128"/>
    </font>
    <font>
      <sz val="11"/>
      <name val="BIZ UDPゴシック"/>
      <family val="3"/>
      <charset val="128"/>
    </font>
    <font>
      <b/>
      <sz val="14"/>
      <color theme="0"/>
      <name val="BIZ UDPゴシック"/>
      <family val="3"/>
      <charset val="128"/>
    </font>
    <font>
      <b/>
      <sz val="18"/>
      <color rgb="FFFF0000"/>
      <name val="ＭＳ 明朝"/>
      <family val="1"/>
      <charset val="128"/>
    </font>
  </fonts>
  <fills count="10">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00"/>
        <bgColor indexed="64"/>
      </patternFill>
    </fill>
    <fill>
      <patternFill patternType="solid">
        <fgColor theme="0" tint="-4.9989318521683403E-2"/>
        <bgColor indexed="64"/>
      </patternFill>
    </fill>
  </fills>
  <borders count="107">
    <border>
      <left/>
      <right/>
      <top/>
      <bottom/>
      <diagonal/>
    </border>
    <border>
      <left/>
      <right style="thin">
        <color indexed="64"/>
      </right>
      <top/>
      <bottom style="thin">
        <color indexed="64"/>
      </bottom>
      <diagonal/>
    </border>
    <border>
      <left/>
      <right/>
      <top/>
      <bottom style="thin">
        <color indexed="64"/>
      </bottom>
      <diagonal/>
    </border>
    <border>
      <left/>
      <right/>
      <top style="thin">
        <color auto="1"/>
      </top>
      <bottom style="thin">
        <color auto="1"/>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style="dotted">
        <color indexed="64"/>
      </right>
      <top style="thin">
        <color indexed="64"/>
      </top>
      <bottom style="thin">
        <color auto="1"/>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auto="1"/>
      </left>
      <right/>
      <top style="dotted">
        <color auto="1"/>
      </top>
      <bottom style="dotted">
        <color auto="1"/>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dotted">
        <color auto="1"/>
      </left>
      <right style="dotted">
        <color auto="1"/>
      </right>
      <top style="dotted">
        <color auto="1"/>
      </top>
      <bottom style="dotted">
        <color auto="1"/>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diagonalDown="1">
      <left style="dotted">
        <color indexed="64"/>
      </left>
      <right style="dotted">
        <color indexed="64"/>
      </right>
      <top style="dotted">
        <color indexed="64"/>
      </top>
      <bottom style="dotted">
        <color indexed="64"/>
      </bottom>
      <diagonal style="thin">
        <color auto="1"/>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right/>
      <top/>
      <bottom style="dotted">
        <color indexed="64"/>
      </bottom>
      <diagonal/>
    </border>
    <border>
      <left style="dotted">
        <color auto="1"/>
      </left>
      <right style="dotted">
        <color auto="1"/>
      </right>
      <top/>
      <bottom style="dotted">
        <color auto="1"/>
      </bottom>
      <diagonal/>
    </border>
    <border>
      <left style="thin">
        <color indexed="64"/>
      </left>
      <right style="dotted">
        <color indexed="64"/>
      </right>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tted">
        <color auto="1"/>
      </right>
      <top style="dotted">
        <color indexed="64"/>
      </top>
      <bottom style="thin">
        <color indexed="64"/>
      </bottom>
      <diagonal/>
    </border>
    <border>
      <left style="thin">
        <color indexed="64"/>
      </left>
      <right/>
      <top style="dotted">
        <color indexed="64"/>
      </top>
      <bottom style="thin">
        <color indexed="64"/>
      </bottom>
      <diagonal/>
    </border>
    <border>
      <left/>
      <right style="dotted">
        <color auto="1"/>
      </right>
      <top style="dotted">
        <color auto="1"/>
      </top>
      <bottom style="dotted">
        <color auto="1"/>
      </bottom>
      <diagonal/>
    </border>
    <border>
      <left style="thin">
        <color indexed="64"/>
      </left>
      <right/>
      <top style="dotted">
        <color indexed="64"/>
      </top>
      <bottom style="dotted">
        <color indexed="64"/>
      </bottom>
      <diagonal/>
    </border>
    <border>
      <left/>
      <right style="dotted">
        <color auto="1"/>
      </right>
      <top/>
      <bottom style="dotted">
        <color auto="1"/>
      </bottom>
      <diagonal/>
    </border>
    <border>
      <left style="thin">
        <color indexed="64"/>
      </left>
      <right/>
      <top/>
      <bottom style="dotted">
        <color auto="1"/>
      </bottom>
      <diagonal/>
    </border>
    <border>
      <left/>
      <right style="dotted">
        <color auto="1"/>
      </right>
      <top/>
      <bottom style="thin">
        <color indexed="64"/>
      </bottom>
      <diagonal/>
    </border>
    <border>
      <left/>
      <right style="dotted">
        <color auto="1"/>
      </right>
      <top style="thin">
        <color auto="1"/>
      </top>
      <bottom/>
      <diagonal/>
    </border>
    <border>
      <left/>
      <right style="thin">
        <color indexed="64"/>
      </right>
      <top style="thin">
        <color auto="1"/>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medium">
        <color auto="1"/>
      </left>
      <right/>
      <top style="thin">
        <color auto="1"/>
      </top>
      <bottom style="thin">
        <color auto="1"/>
      </bottom>
      <diagonal/>
    </border>
    <border diagonalDown="1">
      <left style="medium">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right style="hair">
        <color indexed="64"/>
      </right>
      <top/>
      <bottom style="medium">
        <color indexed="64"/>
      </bottom>
      <diagonal/>
    </border>
    <border>
      <left style="medium">
        <color auto="1"/>
      </left>
      <right/>
      <top style="double">
        <color indexed="64"/>
      </top>
      <bottom style="thin">
        <color indexed="64"/>
      </bottom>
      <diagonal/>
    </border>
    <border>
      <left/>
      <right/>
      <top style="double">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medium">
        <color indexed="64"/>
      </top>
      <bottom style="double">
        <color indexed="64"/>
      </bottom>
      <diagonal/>
    </border>
    <border>
      <left style="dotted">
        <color indexed="64"/>
      </left>
      <right/>
      <top/>
      <bottom style="thin">
        <color indexed="64"/>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diagonal/>
    </border>
    <border>
      <left/>
      <right style="thick">
        <color theme="8" tint="-0.24994659260841701"/>
      </right>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right/>
      <top/>
      <bottom style="dashDotDot">
        <color theme="8" tint="-0.24994659260841701"/>
      </bottom>
      <diagonal/>
    </border>
    <border>
      <left/>
      <right/>
      <top style="dashDotDot">
        <color theme="8" tint="-0.24994659260841701"/>
      </top>
      <bottom style="dashDotDot">
        <color theme="8" tint="-0.24994659260841701"/>
      </bottom>
      <diagonal/>
    </border>
    <border>
      <left style="slantDashDot">
        <color theme="8" tint="-0.499984740745262"/>
      </left>
      <right/>
      <top style="slantDashDot">
        <color theme="8" tint="-0.499984740745262"/>
      </top>
      <bottom/>
      <diagonal/>
    </border>
    <border>
      <left/>
      <right/>
      <top style="slantDashDot">
        <color theme="8" tint="-0.499984740745262"/>
      </top>
      <bottom/>
      <diagonal/>
    </border>
    <border>
      <left/>
      <right style="slantDashDot">
        <color theme="8" tint="-0.499984740745262"/>
      </right>
      <top style="slantDashDot">
        <color theme="8" tint="-0.499984740745262"/>
      </top>
      <bottom/>
      <diagonal/>
    </border>
    <border>
      <left style="slantDashDot">
        <color theme="8" tint="-0.499984740745262"/>
      </left>
      <right/>
      <top/>
      <bottom/>
      <diagonal/>
    </border>
    <border>
      <left/>
      <right style="slantDashDot">
        <color theme="8" tint="-0.499984740745262"/>
      </right>
      <top/>
      <bottom/>
      <diagonal/>
    </border>
    <border>
      <left style="slantDashDot">
        <color theme="8" tint="-0.499984740745262"/>
      </left>
      <right/>
      <top/>
      <bottom style="slantDashDot">
        <color theme="8" tint="-0.499984740745262"/>
      </bottom>
      <diagonal/>
    </border>
    <border>
      <left/>
      <right/>
      <top/>
      <bottom style="slantDashDot">
        <color theme="8" tint="-0.499984740745262"/>
      </bottom>
      <diagonal/>
    </border>
    <border>
      <left/>
      <right style="slantDashDot">
        <color theme="8" tint="-0.499984740745262"/>
      </right>
      <top/>
      <bottom style="slantDashDot">
        <color theme="8" tint="-0.499984740745262"/>
      </bottom>
      <diagonal/>
    </border>
  </borders>
  <cellStyleXfs count="6">
    <xf numFmtId="0" fontId="0" fillId="0" borderId="0"/>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8">
    <xf numFmtId="0" fontId="0" fillId="0" borderId="0" xfId="0"/>
    <xf numFmtId="0" fontId="4" fillId="0" borderId="0" xfId="0" applyFont="1" applyAlignment="1">
      <alignment vertical="center"/>
    </xf>
    <xf numFmtId="0" fontId="6" fillId="0" borderId="0" xfId="0" applyFont="1" applyAlignment="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7" fillId="0" borderId="3" xfId="0" applyFont="1" applyBorder="1" applyAlignment="1">
      <alignment horizontal="center" vertical="center" shrinkToFit="1"/>
    </xf>
    <xf numFmtId="0" fontId="7" fillId="0" borderId="2" xfId="0" applyFont="1" applyBorder="1" applyAlignment="1">
      <alignment horizontal="center"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5"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center" vertical="center"/>
    </xf>
    <xf numFmtId="0" fontId="9" fillId="0" borderId="17" xfId="0" applyFont="1" applyBorder="1" applyAlignment="1">
      <alignment vertical="center"/>
    </xf>
    <xf numFmtId="0" fontId="10" fillId="0" borderId="18" xfId="0" applyFont="1" applyBorder="1" applyAlignment="1">
      <alignment vertical="center"/>
    </xf>
    <xf numFmtId="0" fontId="6"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8" xfId="0" applyFont="1" applyBorder="1" applyAlignment="1">
      <alignmen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6" fillId="2" borderId="3" xfId="0" applyFont="1" applyFill="1" applyBorder="1" applyAlignment="1">
      <alignment vertical="center"/>
    </xf>
    <xf numFmtId="0" fontId="6" fillId="0" borderId="9" xfId="0" applyFont="1" applyBorder="1" applyAlignment="1">
      <alignment horizontal="center" vertical="center"/>
    </xf>
    <xf numFmtId="0" fontId="6" fillId="0" borderId="21" xfId="0" applyFont="1" applyBorder="1" applyAlignment="1">
      <alignment horizontal="center" vertical="center"/>
    </xf>
    <xf numFmtId="0" fontId="12" fillId="0" borderId="21" xfId="0" applyFont="1" applyBorder="1" applyAlignment="1">
      <alignment horizontal="center" vertical="center"/>
    </xf>
    <xf numFmtId="0" fontId="4" fillId="0" borderId="2" xfId="0" applyFont="1" applyBorder="1" applyAlignment="1">
      <alignment vertical="center"/>
    </xf>
    <xf numFmtId="0" fontId="4" fillId="0" borderId="0" xfId="0" applyFont="1"/>
    <xf numFmtId="0" fontId="6" fillId="5" borderId="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18" fillId="0" borderId="0" xfId="2" applyFont="1" applyAlignment="1">
      <alignment horizontal="center" vertical="center"/>
    </xf>
    <xf numFmtId="0" fontId="18" fillId="0" borderId="0" xfId="2" applyFont="1" applyAlignment="1">
      <alignment horizontal="right"/>
    </xf>
    <xf numFmtId="0" fontId="18" fillId="0" borderId="2" xfId="2" applyFont="1" applyBorder="1" applyAlignment="1">
      <alignment horizontal="left" vertical="center"/>
    </xf>
    <xf numFmtId="0" fontId="18" fillId="0" borderId="2" xfId="2" applyFont="1" applyBorder="1" applyAlignment="1">
      <alignment horizontal="center" vertical="center"/>
    </xf>
    <xf numFmtId="0" fontId="18" fillId="0" borderId="0" xfId="2" applyFont="1" applyAlignment="1">
      <alignment horizontal="left" vertical="center"/>
    </xf>
    <xf numFmtId="0" fontId="18" fillId="0" borderId="0" xfId="2" applyFont="1" applyAlignment="1">
      <alignment vertical="center"/>
    </xf>
    <xf numFmtId="0" fontId="18" fillId="0" borderId="58" xfId="2" applyFont="1" applyBorder="1" applyAlignment="1">
      <alignment vertical="center"/>
    </xf>
    <xf numFmtId="0" fontId="18" fillId="0" borderId="59" xfId="2" applyFont="1" applyBorder="1" applyAlignment="1">
      <alignment vertical="center"/>
    </xf>
    <xf numFmtId="0" fontId="18" fillId="0" borderId="62" xfId="2" applyFont="1" applyBorder="1" applyAlignment="1">
      <alignment vertical="center"/>
    </xf>
    <xf numFmtId="0" fontId="18" fillId="0" borderId="63" xfId="2"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0" fontId="21" fillId="0" borderId="49" xfId="0" applyFont="1" applyBorder="1" applyAlignment="1">
      <alignment horizontal="left" vertical="center"/>
    </xf>
    <xf numFmtId="0" fontId="0" fillId="0" borderId="41" xfId="0" applyBorder="1" applyAlignment="1">
      <alignment horizontal="left" vertical="center"/>
    </xf>
    <xf numFmtId="0" fontId="21" fillId="0" borderId="48" xfId="0" applyFont="1" applyBorder="1" applyAlignment="1">
      <alignment vertical="center"/>
    </xf>
    <xf numFmtId="0" fontId="21" fillId="0" borderId="47" xfId="0" applyFont="1" applyBorder="1" applyAlignment="1">
      <alignment vertical="center"/>
    </xf>
    <xf numFmtId="0" fontId="0" fillId="0" borderId="1" xfId="0" applyBorder="1" applyAlignment="1">
      <alignment horizontal="left" vertical="center"/>
    </xf>
    <xf numFmtId="0" fontId="21" fillId="0" borderId="69" xfId="0" applyFont="1" applyBorder="1" applyAlignment="1">
      <alignment horizontal="left" vertical="center"/>
    </xf>
    <xf numFmtId="0" fontId="18" fillId="0" borderId="2" xfId="2" applyFont="1" applyFill="1" applyBorder="1" applyAlignment="1">
      <alignment horizontal="left" vertical="center"/>
    </xf>
    <xf numFmtId="0" fontId="18" fillId="0" borderId="52" xfId="2" applyFont="1" applyBorder="1" applyAlignment="1">
      <alignment vertical="center"/>
    </xf>
    <xf numFmtId="0" fontId="18" fillId="0" borderId="53" xfId="2" applyFont="1" applyBorder="1" applyAlignment="1">
      <alignment vertical="center"/>
    </xf>
    <xf numFmtId="0" fontId="16" fillId="0" borderId="0" xfId="0" applyFont="1" applyBorder="1" applyAlignment="1">
      <alignment horizontal="center"/>
    </xf>
    <xf numFmtId="0" fontId="15" fillId="0" borderId="0" xfId="0" applyFont="1" applyBorder="1" applyAlignment="1">
      <alignment horizontal="center"/>
    </xf>
    <xf numFmtId="0" fontId="14" fillId="0" borderId="0" xfId="0" applyFont="1" applyBorder="1" applyAlignment="1"/>
    <xf numFmtId="0" fontId="7" fillId="0" borderId="0" xfId="0" applyFont="1" applyBorder="1"/>
    <xf numFmtId="0" fontId="4" fillId="0" borderId="0" xfId="0" applyFont="1" applyBorder="1"/>
    <xf numFmtId="0" fontId="16" fillId="0" borderId="0" xfId="0" applyFont="1" applyBorder="1" applyAlignment="1">
      <alignment horizontal="center" vertical="center"/>
    </xf>
    <xf numFmtId="0" fontId="6" fillId="0" borderId="0" xfId="0" applyFont="1" applyBorder="1" applyAlignment="1">
      <alignment vertical="center"/>
    </xf>
    <xf numFmtId="0" fontId="28" fillId="0" borderId="0" xfId="0" applyFont="1" applyAlignment="1">
      <alignment vertical="center"/>
    </xf>
    <xf numFmtId="0" fontId="7" fillId="0" borderId="0" xfId="0" applyFont="1" applyBorder="1" applyAlignment="1"/>
    <xf numFmtId="0" fontId="4" fillId="0" borderId="0" xfId="0" applyFont="1" applyBorder="1" applyAlignment="1"/>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38" fontId="23" fillId="0" borderId="0" xfId="1" applyFont="1" applyFill="1" applyBorder="1" applyAlignment="1">
      <alignment horizontal="right" vertical="center"/>
    </xf>
    <xf numFmtId="38" fontId="24" fillId="0" borderId="0" xfId="1" applyFont="1" applyFill="1" applyBorder="1" applyAlignment="1">
      <alignment horizontal="right" vertical="center"/>
    </xf>
    <xf numFmtId="0" fontId="27" fillId="0" borderId="0" xfId="0" applyFont="1" applyFill="1" applyBorder="1" applyAlignment="1">
      <alignment horizontal="left" vertical="center"/>
    </xf>
    <xf numFmtId="0" fontId="24" fillId="0" borderId="0" xfId="0" applyFont="1" applyFill="1" applyBorder="1" applyAlignment="1">
      <alignment horizontal="left" vertical="center"/>
    </xf>
    <xf numFmtId="176" fontId="17" fillId="0" borderId="0" xfId="0" applyNumberFormat="1" applyFont="1" applyBorder="1" applyAlignment="1">
      <alignment horizontal="center"/>
    </xf>
    <xf numFmtId="176" fontId="13" fillId="0" borderId="0" xfId="0" applyNumberFormat="1" applyFont="1" applyBorder="1" applyAlignment="1">
      <alignment horizontal="center"/>
    </xf>
    <xf numFmtId="0" fontId="4" fillId="0" borderId="0" xfId="0" applyFont="1" applyBorder="1" applyAlignment="1">
      <alignment vertical="center"/>
    </xf>
    <xf numFmtId="0" fontId="6" fillId="5" borderId="41" xfId="0" applyFont="1" applyFill="1" applyBorder="1" applyAlignment="1">
      <alignment vertical="center"/>
    </xf>
    <xf numFmtId="0" fontId="29" fillId="0" borderId="0" xfId="0" applyFont="1" applyAlignment="1">
      <alignment vertical="center"/>
    </xf>
    <xf numFmtId="0" fontId="32" fillId="0" borderId="2" xfId="0" applyFont="1" applyBorder="1"/>
    <xf numFmtId="0" fontId="33" fillId="2" borderId="5" xfId="0" applyFont="1" applyFill="1" applyBorder="1" applyAlignment="1">
      <alignment horizontal="center" vertical="center"/>
    </xf>
    <xf numFmtId="0" fontId="7" fillId="0" borderId="3" xfId="0" applyFont="1" applyBorder="1" applyAlignment="1">
      <alignment horizontal="center" vertical="center"/>
    </xf>
    <xf numFmtId="0" fontId="33" fillId="5" borderId="5" xfId="0" applyFont="1" applyFill="1" applyBorder="1" applyAlignment="1">
      <alignment horizontal="center" vertical="center"/>
    </xf>
    <xf numFmtId="0" fontId="21" fillId="0" borderId="45" xfId="0" applyFont="1" applyBorder="1" applyAlignment="1">
      <alignment horizontal="center" vertical="center" textRotation="255" wrapText="1"/>
    </xf>
    <xf numFmtId="0" fontId="21" fillId="0" borderId="46" xfId="0" applyFont="1" applyBorder="1" applyAlignment="1">
      <alignment horizontal="center" vertical="center" textRotation="255" wrapText="1"/>
    </xf>
    <xf numFmtId="0" fontId="36" fillId="0" borderId="0" xfId="0" applyFont="1" applyAlignment="1">
      <alignment vertical="center"/>
    </xf>
    <xf numFmtId="0" fontId="18" fillId="0" borderId="0" xfId="4" applyFont="1">
      <alignment vertical="center"/>
    </xf>
    <xf numFmtId="0" fontId="18" fillId="0" borderId="0" xfId="4" applyFont="1" applyAlignment="1">
      <alignment horizontal="center" vertical="center"/>
    </xf>
    <xf numFmtId="0" fontId="21" fillId="0" borderId="0" xfId="4" applyFont="1">
      <alignment vertical="center"/>
    </xf>
    <xf numFmtId="0" fontId="1" fillId="0" borderId="0" xfId="4">
      <alignment vertical="center"/>
    </xf>
    <xf numFmtId="0" fontId="37" fillId="0" borderId="0" xfId="4" applyFont="1">
      <alignment vertical="center"/>
    </xf>
    <xf numFmtId="0" fontId="38" fillId="0" borderId="0" xfId="4" applyFont="1">
      <alignment vertical="center"/>
    </xf>
    <xf numFmtId="0" fontId="1" fillId="0" borderId="0" xfId="4" applyAlignment="1">
      <alignment horizontal="center" vertical="center"/>
    </xf>
    <xf numFmtId="0" fontId="18" fillId="0" borderId="0" xfId="4" applyFont="1" applyAlignment="1">
      <alignment vertical="center" textRotation="255"/>
    </xf>
    <xf numFmtId="3" fontId="18" fillId="0" borderId="0" xfId="4" applyNumberFormat="1" applyFont="1">
      <alignment vertical="center"/>
    </xf>
    <xf numFmtId="0" fontId="18" fillId="0" borderId="0" xfId="4" applyFont="1" applyAlignment="1">
      <alignment horizontal="right" vertical="center"/>
    </xf>
    <xf numFmtId="38" fontId="18" fillId="0" borderId="0" xfId="5" applyFont="1" applyFill="1" applyBorder="1" applyAlignment="1">
      <alignment vertical="center"/>
    </xf>
    <xf numFmtId="0" fontId="39" fillId="0" borderId="2" xfId="4" applyFont="1" applyBorder="1">
      <alignment vertical="center"/>
    </xf>
    <xf numFmtId="0" fontId="6" fillId="0" borderId="85" xfId="0" applyFont="1" applyBorder="1" applyAlignment="1">
      <alignment vertical="center"/>
    </xf>
    <xf numFmtId="0" fontId="4" fillId="0" borderId="14" xfId="0" applyFont="1" applyBorder="1" applyAlignment="1">
      <alignment vertical="center"/>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18" fillId="0" borderId="0" xfId="4"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Fill="1" applyBorder="1" applyAlignment="1">
      <alignment horizontal="center" vertical="center"/>
    </xf>
    <xf numFmtId="0" fontId="6" fillId="0" borderId="0" xfId="0" applyFont="1" applyBorder="1" applyAlignment="1">
      <alignment horizontal="left" vertical="center"/>
    </xf>
    <xf numFmtId="0" fontId="4" fillId="0" borderId="0" xfId="0" applyFont="1" applyBorder="1" applyAlignment="1">
      <alignment horizontal="left" vertical="center"/>
    </xf>
    <xf numFmtId="0" fontId="45" fillId="0" borderId="0" xfId="0" applyFont="1" applyAlignment="1">
      <alignment vertical="center"/>
    </xf>
    <xf numFmtId="0" fontId="46" fillId="0" borderId="0" xfId="0" applyFont="1" applyAlignment="1">
      <alignment vertical="center"/>
    </xf>
    <xf numFmtId="0" fontId="4" fillId="0" borderId="86" xfId="0" applyFont="1" applyBorder="1" applyAlignment="1">
      <alignment horizontal="center" vertical="center"/>
    </xf>
    <xf numFmtId="0" fontId="4" fillId="0" borderId="87" xfId="0" applyFont="1" applyBorder="1" applyAlignment="1">
      <alignment horizontal="left"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left" vertical="center"/>
    </xf>
    <xf numFmtId="0" fontId="4" fillId="0" borderId="93" xfId="0" applyFont="1" applyBorder="1" applyAlignment="1">
      <alignment horizontal="center" vertical="center"/>
    </xf>
    <xf numFmtId="0" fontId="33" fillId="0" borderId="97" xfId="0" applyFont="1" applyBorder="1" applyAlignment="1">
      <alignment horizontal="center" vertical="center"/>
    </xf>
    <xf numFmtId="0" fontId="6" fillId="0" borderId="97" xfId="0" applyFont="1" applyBorder="1" applyAlignment="1">
      <alignment horizontal="center" vertical="center"/>
    </xf>
    <xf numFmtId="0" fontId="4" fillId="0" borderId="97" xfId="0" applyFont="1" applyBorder="1" applyAlignment="1">
      <alignment horizontal="center" vertical="center"/>
    </xf>
    <xf numFmtId="0" fontId="33" fillId="0" borderId="98" xfId="0" applyFont="1" applyBorder="1" applyAlignment="1">
      <alignment horizontal="center" vertical="center"/>
    </xf>
    <xf numFmtId="0" fontId="6" fillId="0" borderId="98"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0" xfId="0" applyFont="1" applyBorder="1" applyAlignment="1">
      <alignment horizontal="left" vertical="center"/>
    </xf>
    <xf numFmtId="0" fontId="4" fillId="0" borderId="101" xfId="0" applyFont="1" applyBorder="1" applyAlignment="1">
      <alignment horizontal="center"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6" fillId="0" borderId="103" xfId="0" applyFont="1" applyBorder="1" applyAlignment="1">
      <alignment horizontal="left" vertical="center"/>
    </xf>
    <xf numFmtId="0" fontId="0" fillId="0" borderId="103" xfId="0" applyBorder="1" applyAlignment="1">
      <alignment horizontal="left" vertical="center" shrinkToFit="1"/>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05" xfId="0" applyFont="1" applyBorder="1" applyAlignment="1">
      <alignment horizontal="left" vertical="center"/>
    </xf>
    <xf numFmtId="0" fontId="4" fillId="0" borderId="106" xfId="0" applyFont="1" applyBorder="1" applyAlignment="1">
      <alignment horizontal="center" vertical="center"/>
    </xf>
    <xf numFmtId="0" fontId="0" fillId="0" borderId="0" xfId="0" applyBorder="1" applyAlignment="1">
      <alignment horizontal="left" vertical="center" shrinkToFit="1"/>
    </xf>
    <xf numFmtId="0" fontId="33" fillId="5" borderId="7" xfId="0" applyFont="1" applyFill="1" applyBorder="1" applyAlignment="1">
      <alignment horizontal="center" vertical="center"/>
    </xf>
    <xf numFmtId="38" fontId="4" fillId="0" borderId="0" xfId="0" applyNumberFormat="1" applyFont="1" applyAlignment="1">
      <alignment vertical="center"/>
    </xf>
    <xf numFmtId="0" fontId="36" fillId="5" borderId="3" xfId="0" applyFont="1" applyFill="1" applyBorder="1" applyAlignment="1">
      <alignment vertical="center"/>
    </xf>
    <xf numFmtId="0" fontId="36" fillId="5" borderId="2" xfId="0" applyFont="1" applyFill="1" applyBorder="1" applyAlignment="1">
      <alignment vertical="center"/>
    </xf>
    <xf numFmtId="0" fontId="36" fillId="2" borderId="3" xfId="0" applyFont="1" applyFill="1" applyBorder="1" applyAlignment="1">
      <alignment vertical="center"/>
    </xf>
    <xf numFmtId="0" fontId="36" fillId="2" borderId="2" xfId="0" applyFont="1" applyFill="1" applyBorder="1" applyAlignment="1">
      <alignment vertical="center"/>
    </xf>
    <xf numFmtId="0" fontId="18" fillId="0" borderId="0" xfId="4" applyFont="1" applyAlignment="1">
      <alignment horizontal="center" vertical="center"/>
    </xf>
    <xf numFmtId="0" fontId="21" fillId="0" borderId="43" xfId="2" applyFont="1" applyBorder="1" applyAlignment="1" applyProtection="1">
      <alignment vertical="center"/>
      <protection locked="0"/>
    </xf>
    <xf numFmtId="0" fontId="2" fillId="0" borderId="26" xfId="2" applyBorder="1" applyAlignment="1" applyProtection="1">
      <alignment vertical="center"/>
      <protection locked="0"/>
    </xf>
    <xf numFmtId="0" fontId="2" fillId="0" borderId="44" xfId="2" applyBorder="1" applyAlignment="1" applyProtection="1">
      <alignment vertical="center"/>
      <protection locked="0"/>
    </xf>
    <xf numFmtId="0" fontId="18" fillId="0" borderId="44" xfId="2" applyFont="1" applyBorder="1" applyAlignment="1" applyProtection="1">
      <protection locked="0"/>
    </xf>
    <xf numFmtId="0" fontId="6" fillId="0" borderId="2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40" fillId="0" borderId="0" xfId="0" applyFont="1" applyBorder="1" applyAlignment="1" applyProtection="1">
      <alignment vertical="center"/>
      <protection locked="0"/>
    </xf>
    <xf numFmtId="0" fontId="6" fillId="8" borderId="0" xfId="0" applyFont="1" applyFill="1" applyBorder="1" applyAlignment="1" applyProtection="1">
      <alignment vertical="center"/>
      <protection locked="0"/>
    </xf>
    <xf numFmtId="0" fontId="6" fillId="0" borderId="0" xfId="0" applyFont="1" applyAlignment="1" applyProtection="1">
      <alignment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11" fillId="0" borderId="0" xfId="0" applyFont="1" applyBorder="1" applyAlignment="1" applyProtection="1">
      <alignment horizontal="center" vertical="center"/>
      <protection locked="0"/>
    </xf>
    <xf numFmtId="0" fontId="40" fillId="8" borderId="0" xfId="0" applyFont="1" applyFill="1" applyBorder="1" applyAlignment="1" applyProtection="1">
      <alignment vertical="center"/>
      <protection locked="0"/>
    </xf>
    <xf numFmtId="0" fontId="6" fillId="8" borderId="0" xfId="0" applyFont="1" applyFill="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0" fontId="48" fillId="0" borderId="0" xfId="0" applyFont="1" applyAlignment="1">
      <alignment vertical="center"/>
    </xf>
    <xf numFmtId="0" fontId="21" fillId="0" borderId="0" xfId="0" applyFont="1" applyAlignment="1">
      <alignment horizontal="center"/>
    </xf>
    <xf numFmtId="0" fontId="21" fillId="0" borderId="66" xfId="0" applyFont="1" applyBorder="1" applyAlignment="1">
      <alignment horizontal="center" vertical="center"/>
    </xf>
    <xf numFmtId="0" fontId="0" fillId="0" borderId="3" xfId="0" applyBorder="1" applyAlignment="1">
      <alignment horizontal="center" vertical="center"/>
    </xf>
    <xf numFmtId="0" fontId="18" fillId="0" borderId="75" xfId="2" applyFont="1" applyFill="1" applyBorder="1" applyAlignment="1">
      <alignment horizontal="center" vertical="center"/>
    </xf>
    <xf numFmtId="0" fontId="0" fillId="0" borderId="76" xfId="0" applyBorder="1" applyAlignment="1">
      <alignment horizontal="center" vertical="center"/>
    </xf>
    <xf numFmtId="0" fontId="18" fillId="0" borderId="83" xfId="2" applyFont="1" applyFill="1" applyBorder="1" applyAlignment="1">
      <alignment horizontal="center" vertical="center"/>
    </xf>
    <xf numFmtId="0" fontId="0" fillId="0" borderId="63" xfId="0" applyBorder="1" applyAlignment="1">
      <alignment horizontal="center" vertical="center"/>
    </xf>
    <xf numFmtId="0" fontId="20" fillId="9" borderId="70" xfId="2" applyFont="1" applyFill="1" applyBorder="1" applyAlignment="1">
      <alignment horizontal="center" vertical="center"/>
    </xf>
    <xf numFmtId="0" fontId="35" fillId="0" borderId="71" xfId="0" applyFont="1" applyBorder="1" applyAlignment="1">
      <alignment horizontal="center" vertical="center"/>
    </xf>
    <xf numFmtId="0" fontId="18" fillId="8" borderId="76" xfId="2" applyFont="1" applyFill="1" applyBorder="1" applyAlignment="1" applyProtection="1">
      <alignment horizontal="left"/>
      <protection locked="0"/>
    </xf>
    <xf numFmtId="0" fontId="0" fillId="8" borderId="76" xfId="0" applyFill="1" applyBorder="1" applyAlignment="1" applyProtection="1">
      <protection locked="0"/>
    </xf>
    <xf numFmtId="0" fontId="18" fillId="8" borderId="63" xfId="2" applyFont="1" applyFill="1" applyBorder="1" applyAlignment="1" applyProtection="1">
      <alignment horizontal="left"/>
      <protection locked="0"/>
    </xf>
    <xf numFmtId="0" fontId="0" fillId="8" borderId="63" xfId="0" applyFill="1" applyBorder="1" applyAlignment="1" applyProtection="1">
      <protection locked="0"/>
    </xf>
    <xf numFmtId="0" fontId="20" fillId="9" borderId="72" xfId="2" applyFont="1" applyFill="1" applyBorder="1" applyAlignment="1">
      <alignment horizontal="center" vertical="center"/>
    </xf>
    <xf numFmtId="0" fontId="0" fillId="0" borderId="71" xfId="0" applyBorder="1" applyAlignment="1">
      <alignment horizontal="center" vertical="center"/>
    </xf>
    <xf numFmtId="0" fontId="0" fillId="0" borderId="84" xfId="0" applyBorder="1" applyAlignment="1">
      <alignment horizontal="center" vertical="center"/>
    </xf>
    <xf numFmtId="0" fontId="0" fillId="0" borderId="73" xfId="0" applyBorder="1" applyAlignment="1">
      <alignment horizontal="center" vertical="center"/>
    </xf>
    <xf numFmtId="38" fontId="21" fillId="0" borderId="7" xfId="1" applyFont="1" applyBorder="1" applyAlignment="1">
      <alignment horizontal="right" vertical="center"/>
    </xf>
    <xf numFmtId="38" fontId="0" fillId="0" borderId="3" xfId="1" applyFont="1" applyBorder="1" applyAlignment="1">
      <alignment horizontal="right" vertical="center"/>
    </xf>
    <xf numFmtId="38" fontId="21" fillId="0" borderId="5" xfId="1" applyFont="1" applyBorder="1" applyAlignment="1">
      <alignment horizontal="right" vertical="center"/>
    </xf>
    <xf numFmtId="38" fontId="0" fillId="0" borderId="2" xfId="1" applyFont="1" applyBorder="1" applyAlignment="1">
      <alignment horizontal="right" vertical="center"/>
    </xf>
    <xf numFmtId="0" fontId="18" fillId="8" borderId="0" xfId="2" applyFont="1" applyFill="1" applyAlignment="1" applyProtection="1">
      <alignment horizontal="left" vertical="center"/>
      <protection locked="0"/>
    </xf>
    <xf numFmtId="0" fontId="0" fillId="0" borderId="0" xfId="0" applyAlignment="1" applyProtection="1">
      <alignment vertical="center"/>
      <protection locked="0"/>
    </xf>
    <xf numFmtId="0" fontId="18" fillId="9" borderId="74" xfId="2" applyFont="1" applyFill="1" applyBorder="1" applyAlignment="1">
      <alignment horizontal="center" vertical="center"/>
    </xf>
    <xf numFmtId="0" fontId="0" fillId="9" borderId="42" xfId="0" applyFill="1" applyBorder="1" applyAlignment="1">
      <alignment horizontal="center" vertical="center"/>
    </xf>
    <xf numFmtId="0" fontId="0" fillId="9" borderId="66" xfId="0" applyFill="1" applyBorder="1" applyAlignment="1">
      <alignment horizontal="center" vertical="center"/>
    </xf>
    <xf numFmtId="0" fontId="0" fillId="9" borderId="41" xfId="0" applyFill="1" applyBorder="1" applyAlignment="1">
      <alignment horizontal="center" vertical="center"/>
    </xf>
    <xf numFmtId="0" fontId="21" fillId="0" borderId="67" xfId="0" applyFont="1" applyBorder="1" applyAlignment="1">
      <alignment vertical="center"/>
    </xf>
    <xf numFmtId="0" fontId="0" fillId="0" borderId="68" xfId="0" applyBorder="1" applyAlignment="1">
      <alignment vertical="center"/>
    </xf>
    <xf numFmtId="38" fontId="21" fillId="0" borderId="46" xfId="0" applyNumberFormat="1" applyFont="1" applyBorder="1" applyAlignment="1">
      <alignment vertical="center"/>
    </xf>
    <xf numFmtId="0" fontId="0" fillId="0" borderId="46" xfId="0" applyBorder="1" applyAlignment="1">
      <alignment vertical="center"/>
    </xf>
    <xf numFmtId="0" fontId="18" fillId="8" borderId="2" xfId="2"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18" fillId="8" borderId="2" xfId="2"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21" fillId="0" borderId="80" xfId="0" applyFont="1" applyBorder="1" applyAlignment="1">
      <alignment horizontal="center" vertical="center"/>
    </xf>
    <xf numFmtId="0" fontId="0" fillId="0" borderId="81" xfId="0" applyBorder="1" applyAlignment="1">
      <alignment horizontal="center" vertical="center"/>
    </xf>
    <xf numFmtId="0" fontId="18" fillId="0" borderId="66" xfId="0" applyFont="1" applyBorder="1" applyAlignment="1">
      <alignment horizontal="center" vertical="center"/>
    </xf>
    <xf numFmtId="0" fontId="44" fillId="0" borderId="3" xfId="0" applyFont="1" applyBorder="1" applyAlignment="1">
      <alignment horizontal="center" vertical="center"/>
    </xf>
    <xf numFmtId="0" fontId="0" fillId="8" borderId="77" xfId="0" applyFill="1" applyBorder="1" applyAlignment="1" applyProtection="1">
      <protection locked="0"/>
    </xf>
    <xf numFmtId="0" fontId="0" fillId="8" borderId="82" xfId="0" applyFill="1" applyBorder="1" applyAlignment="1" applyProtection="1">
      <protection locked="0"/>
    </xf>
    <xf numFmtId="0" fontId="0" fillId="0" borderId="76" xfId="0" applyFill="1" applyBorder="1" applyAlignment="1" applyProtection="1">
      <alignment horizontal="center"/>
      <protection locked="0"/>
    </xf>
    <xf numFmtId="0" fontId="0" fillId="0" borderId="76" xfId="0" applyBorder="1" applyAlignment="1" applyProtection="1">
      <protection locked="0"/>
    </xf>
    <xf numFmtId="0" fontId="0" fillId="0" borderId="63" xfId="0" applyFill="1" applyBorder="1" applyAlignment="1" applyProtection="1">
      <alignment horizontal="center"/>
      <protection locked="0"/>
    </xf>
    <xf numFmtId="0" fontId="0" fillId="0" borderId="63" xfId="0" applyBorder="1" applyAlignment="1" applyProtection="1">
      <protection locked="0"/>
    </xf>
    <xf numFmtId="0" fontId="21" fillId="9" borderId="66" xfId="0" applyFont="1" applyFill="1" applyBorder="1" applyAlignment="1">
      <alignment vertical="center" wrapText="1"/>
    </xf>
    <xf numFmtId="0" fontId="0" fillId="9" borderId="41" xfId="0" applyFill="1" applyBorder="1" applyAlignment="1">
      <alignment vertical="center"/>
    </xf>
    <xf numFmtId="0" fontId="0" fillId="9" borderId="66" xfId="0" applyFill="1" applyBorder="1" applyAlignment="1">
      <alignment vertical="center"/>
    </xf>
    <xf numFmtId="0" fontId="0" fillId="9" borderId="78" xfId="0" applyFill="1" applyBorder="1" applyAlignment="1">
      <alignment vertical="center"/>
    </xf>
    <xf numFmtId="0" fontId="0" fillId="9" borderId="47" xfId="0" applyFill="1" applyBorder="1" applyAlignment="1">
      <alignment vertical="center"/>
    </xf>
    <xf numFmtId="0" fontId="18" fillId="0" borderId="55" xfId="2" applyFont="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18" fillId="0" borderId="65" xfId="2"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69" xfId="0" applyBorder="1" applyAlignment="1" applyProtection="1">
      <alignment vertical="center"/>
      <protection locked="0"/>
    </xf>
    <xf numFmtId="0" fontId="18" fillId="0" borderId="27" xfId="2" applyFont="1" applyBorder="1" applyAlignment="1">
      <alignment horizontal="center" vertical="center"/>
    </xf>
    <xf numFmtId="0" fontId="0" fillId="0" borderId="26" xfId="0" applyBorder="1" applyAlignment="1">
      <alignment horizontal="center" vertical="center"/>
    </xf>
    <xf numFmtId="0" fontId="0" fillId="0" borderId="57"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79" xfId="0" applyBorder="1" applyAlignment="1">
      <alignment horizontal="center" vertical="center"/>
    </xf>
    <xf numFmtId="0" fontId="18" fillId="0" borderId="53" xfId="2" applyFont="1" applyBorder="1" applyAlignment="1" applyProtection="1">
      <alignment horizontal="center" vertical="center"/>
      <protection locked="0"/>
    </xf>
    <xf numFmtId="0" fontId="0" fillId="0" borderId="53" xfId="0" applyBorder="1" applyAlignment="1" applyProtection="1">
      <alignment horizontal="center"/>
      <protection locked="0"/>
    </xf>
    <xf numFmtId="0" fontId="0" fillId="0" borderId="54" xfId="0" applyBorder="1" applyAlignment="1" applyProtection="1">
      <alignment horizontal="center"/>
      <protection locked="0"/>
    </xf>
    <xf numFmtId="0" fontId="18" fillId="0" borderId="59" xfId="2" applyFont="1" applyBorder="1" applyAlignment="1" applyProtection="1">
      <alignment horizontal="center" vertical="center"/>
      <protection locked="0"/>
    </xf>
    <xf numFmtId="0" fontId="0" fillId="0" borderId="59" xfId="0" applyBorder="1" applyAlignment="1" applyProtection="1">
      <alignment horizontal="center"/>
      <protection locked="0"/>
    </xf>
    <xf numFmtId="0" fontId="0" fillId="0" borderId="60" xfId="0" applyBorder="1" applyAlignment="1" applyProtection="1">
      <alignment horizontal="center"/>
      <protection locked="0"/>
    </xf>
    <xf numFmtId="0" fontId="18" fillId="0" borderId="63" xfId="2" applyFont="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8" fillId="0" borderId="2" xfId="4" applyFont="1" applyBorder="1" applyAlignment="1">
      <alignment horizontal="center" vertical="center"/>
    </xf>
    <xf numFmtId="0" fontId="18" fillId="0" borderId="0" xfId="4" applyFont="1" applyAlignment="1">
      <alignment horizontal="center" vertical="center"/>
    </xf>
    <xf numFmtId="0" fontId="18" fillId="0" borderId="0" xfId="4" applyFont="1" applyAlignment="1" applyProtection="1">
      <alignment horizontal="left" vertical="center"/>
      <protection locked="0"/>
    </xf>
    <xf numFmtId="0" fontId="18" fillId="8" borderId="26" xfId="4" applyFont="1" applyFill="1" applyBorder="1" applyAlignment="1" applyProtection="1">
      <alignment horizontal="center" vertical="center"/>
      <protection locked="0"/>
    </xf>
    <xf numFmtId="0" fontId="18" fillId="0" borderId="0" xfId="4" applyFont="1" applyAlignment="1" applyProtection="1">
      <alignment horizontal="center" vertical="center"/>
      <protection locked="0"/>
    </xf>
    <xf numFmtId="0" fontId="18" fillId="0" borderId="0" xfId="4" applyFont="1" applyAlignment="1">
      <alignment horizontal="left" vertical="center"/>
    </xf>
    <xf numFmtId="0" fontId="18" fillId="0" borderId="2" xfId="4" applyFont="1" applyBorder="1" applyAlignment="1">
      <alignment horizontal="left" vertical="center"/>
    </xf>
    <xf numFmtId="38" fontId="7" fillId="0" borderId="4" xfId="1" applyFont="1" applyFill="1" applyBorder="1" applyAlignment="1" applyProtection="1">
      <alignment horizontal="center" vertical="center" shrinkToFit="1"/>
    </xf>
    <xf numFmtId="38" fontId="7" fillId="0" borderId="3" xfId="1" applyFont="1" applyFill="1" applyBorder="1" applyAlignment="1" applyProtection="1">
      <alignment horizontal="center" vertical="center" shrinkToFit="1"/>
    </xf>
    <xf numFmtId="0" fontId="33" fillId="5" borderId="7" xfId="0" applyFont="1" applyFill="1" applyBorder="1" applyAlignment="1">
      <alignment horizontal="center" vertical="center"/>
    </xf>
    <xf numFmtId="0" fontId="34" fillId="0" borderId="6" xfId="0" applyFont="1" applyBorder="1" applyAlignment="1">
      <alignment horizontal="center" vertical="center"/>
    </xf>
    <xf numFmtId="0" fontId="6" fillId="0" borderId="36" xfId="0" applyFont="1" applyBorder="1" applyAlignment="1">
      <alignment horizontal="center" vertical="center"/>
    </xf>
    <xf numFmtId="0" fontId="0" fillId="0" borderId="35" xfId="0" applyBorder="1" applyAlignment="1">
      <alignment vertical="center"/>
    </xf>
    <xf numFmtId="0" fontId="6" fillId="0" borderId="34" xfId="0" applyFont="1" applyBorder="1" applyAlignment="1">
      <alignment horizontal="center" vertical="center"/>
    </xf>
    <xf numFmtId="0" fontId="0" fillId="0" borderId="33" xfId="0" applyBorder="1" applyAlignment="1">
      <alignment vertical="center"/>
    </xf>
    <xf numFmtId="38" fontId="7" fillId="0" borderId="4" xfId="1" applyFont="1" applyFill="1" applyBorder="1" applyAlignment="1">
      <alignment horizontal="center" vertical="center" shrinkToFit="1"/>
    </xf>
    <xf numFmtId="0" fontId="8" fillId="0" borderId="3" xfId="0" applyFont="1" applyBorder="1" applyAlignment="1">
      <alignment horizontal="center" vertical="center" shrinkToFit="1"/>
    </xf>
    <xf numFmtId="38" fontId="8" fillId="0" borderId="3" xfId="1" applyFont="1" applyBorder="1" applyAlignment="1">
      <alignment horizontal="center" vertical="center" shrinkToFit="1"/>
    </xf>
    <xf numFmtId="0" fontId="41" fillId="0" borderId="13" xfId="0" applyFont="1" applyFill="1" applyBorder="1" applyAlignment="1">
      <alignment horizontal="center" vertical="center" shrinkToFit="1"/>
    </xf>
    <xf numFmtId="0" fontId="43" fillId="0" borderId="12" xfId="0" applyFont="1" applyFill="1" applyBorder="1" applyAlignment="1">
      <alignment horizontal="center" vertical="center" shrinkToFit="1"/>
    </xf>
    <xf numFmtId="0" fontId="42" fillId="0" borderId="13" xfId="0" applyFont="1" applyFill="1" applyBorder="1" applyAlignment="1">
      <alignment horizontal="center" vertical="center" shrinkToFit="1"/>
    </xf>
    <xf numFmtId="0" fontId="41" fillId="0" borderId="17" xfId="0" applyFont="1" applyFill="1" applyBorder="1" applyAlignment="1">
      <alignment horizontal="center" vertical="center" shrinkToFit="1"/>
    </xf>
    <xf numFmtId="0" fontId="43" fillId="0" borderId="16" xfId="0" applyFont="1" applyFill="1" applyBorder="1" applyAlignment="1">
      <alignment horizontal="center" vertical="center" shrinkToFit="1"/>
    </xf>
    <xf numFmtId="0" fontId="30" fillId="6" borderId="7" xfId="0" applyFont="1" applyFill="1" applyBorder="1" applyAlignment="1">
      <alignment horizontal="center" vertical="center"/>
    </xf>
    <xf numFmtId="0" fontId="31" fillId="0" borderId="3" xfId="0" applyFont="1" applyBorder="1" applyAlignment="1">
      <alignment horizontal="center" vertical="center"/>
    </xf>
    <xf numFmtId="0" fontId="31" fillId="0" borderId="41" xfId="0" applyFont="1" applyBorder="1" applyAlignment="1">
      <alignment horizontal="center" vertical="center"/>
    </xf>
    <xf numFmtId="0" fontId="6" fillId="0" borderId="38" xfId="0" applyFont="1" applyBorder="1" applyAlignment="1">
      <alignment horizontal="center" vertical="center"/>
    </xf>
    <xf numFmtId="0" fontId="0" fillId="0" borderId="37" xfId="0" applyBorder="1" applyAlignment="1">
      <alignment vertical="center"/>
    </xf>
    <xf numFmtId="176" fontId="17" fillId="0" borderId="2" xfId="0" applyNumberFormat="1" applyFont="1" applyBorder="1" applyAlignment="1">
      <alignment horizontal="center" shrinkToFit="1"/>
    </xf>
    <xf numFmtId="176" fontId="13" fillId="0" borderId="2" xfId="0" applyNumberFormat="1" applyFont="1" applyBorder="1" applyAlignment="1">
      <alignment horizontal="center" shrinkToFit="1"/>
    </xf>
    <xf numFmtId="0" fontId="6" fillId="0" borderId="27" xfId="0" applyFont="1" applyBorder="1" applyAlignment="1">
      <alignment horizontal="center" vertical="center"/>
    </xf>
    <xf numFmtId="0" fontId="11" fillId="0" borderId="40"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38" fontId="23" fillId="0" borderId="26" xfId="1" applyFont="1" applyBorder="1" applyAlignment="1" applyProtection="1">
      <alignment horizontal="right" vertical="center"/>
    </xf>
    <xf numFmtId="38" fontId="24" fillId="0" borderId="26" xfId="1" applyFont="1" applyBorder="1" applyAlignment="1" applyProtection="1">
      <alignment horizontal="right" vertical="center"/>
    </xf>
    <xf numFmtId="38" fontId="24" fillId="0" borderId="2" xfId="1" applyFont="1" applyBorder="1" applyAlignment="1" applyProtection="1">
      <alignment horizontal="right" vertical="center"/>
    </xf>
    <xf numFmtId="0" fontId="27" fillId="0" borderId="26" xfId="0" applyFont="1" applyBorder="1" applyAlignment="1">
      <alignment horizontal="left" vertical="center"/>
    </xf>
    <xf numFmtId="0" fontId="24" fillId="0" borderId="25" xfId="0" applyFont="1" applyBorder="1" applyAlignment="1">
      <alignment horizontal="left" vertical="center"/>
    </xf>
    <xf numFmtId="0" fontId="24" fillId="0" borderId="2" xfId="0" applyFont="1" applyBorder="1" applyAlignment="1">
      <alignment horizontal="left" vertical="center"/>
    </xf>
    <xf numFmtId="0" fontId="24" fillId="0" borderId="1" xfId="0" applyFont="1" applyBorder="1" applyAlignment="1">
      <alignment horizontal="left" vertical="center"/>
    </xf>
    <xf numFmtId="0" fontId="25" fillId="7" borderId="27" xfId="0" applyFont="1" applyFill="1" applyBorder="1" applyAlignment="1">
      <alignment horizontal="center" vertical="center"/>
    </xf>
    <xf numFmtId="0" fontId="26" fillId="0" borderId="26" xfId="0" applyFont="1" applyBorder="1" applyAlignment="1">
      <alignment horizontal="center" vertical="center"/>
    </xf>
    <xf numFmtId="0" fontId="26" fillId="0" borderId="5" xfId="0" applyFont="1" applyBorder="1" applyAlignment="1">
      <alignment horizontal="center" vertical="center"/>
    </xf>
    <xf numFmtId="0" fontId="26" fillId="0" borderId="2" xfId="0" applyFont="1" applyBorder="1" applyAlignment="1">
      <alignment horizontal="center" vertical="center"/>
    </xf>
    <xf numFmtId="0" fontId="41" fillId="0" borderId="21" xfId="0" applyFont="1" applyFill="1" applyBorder="1" applyAlignment="1">
      <alignment vertical="center" shrinkToFit="1"/>
    </xf>
    <xf numFmtId="0" fontId="43" fillId="0" borderId="20" xfId="0" applyFont="1" applyFill="1" applyBorder="1" applyAlignment="1">
      <alignment vertical="center" shrinkToFit="1"/>
    </xf>
    <xf numFmtId="0" fontId="42" fillId="0" borderId="13" xfId="0" applyFont="1" applyFill="1" applyBorder="1" applyAlignment="1">
      <alignment vertical="center" shrinkToFit="1"/>
    </xf>
    <xf numFmtId="0" fontId="43" fillId="0" borderId="12" xfId="0" applyFont="1" applyFill="1" applyBorder="1" applyAlignment="1">
      <alignment vertical="center" shrinkToFit="1"/>
    </xf>
    <xf numFmtId="0" fontId="30" fillId="3" borderId="7" xfId="0" applyFont="1" applyFill="1" applyBorder="1" applyAlignment="1">
      <alignment horizontal="center" vertical="center"/>
    </xf>
    <xf numFmtId="0" fontId="33" fillId="2" borderId="7" xfId="0" applyFont="1" applyFill="1" applyBorder="1" applyAlignment="1">
      <alignment horizontal="center" vertical="center"/>
    </xf>
    <xf numFmtId="0" fontId="34" fillId="2" borderId="6" xfId="0" applyFont="1" applyFill="1" applyBorder="1" applyAlignment="1">
      <alignment horizontal="center" vertical="center"/>
    </xf>
    <xf numFmtId="176" fontId="17" fillId="0" borderId="2" xfId="0" applyNumberFormat="1" applyFont="1" applyBorder="1" applyAlignment="1" applyProtection="1">
      <alignment horizontal="center" shrinkToFit="1"/>
      <protection locked="0"/>
    </xf>
    <xf numFmtId="176" fontId="13" fillId="0" borderId="2" xfId="0" applyNumberFormat="1" applyFont="1" applyBorder="1" applyAlignment="1" applyProtection="1">
      <alignment horizontal="center" shrinkToFit="1"/>
      <protection locked="0"/>
    </xf>
    <xf numFmtId="0" fontId="41" fillId="0" borderId="9"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38" fontId="7" fillId="0" borderId="3" xfId="1" applyFont="1" applyFill="1" applyBorder="1" applyAlignment="1">
      <alignment horizontal="center" vertical="center" shrinkToFit="1"/>
    </xf>
    <xf numFmtId="0" fontId="30" fillId="3" borderId="27" xfId="0" applyFont="1" applyFill="1" applyBorder="1" applyAlignment="1">
      <alignment horizontal="center" vertical="center"/>
    </xf>
    <xf numFmtId="0" fontId="31" fillId="0" borderId="26" xfId="0" applyFont="1" applyBorder="1" applyAlignment="1">
      <alignment horizontal="center" vertical="center"/>
    </xf>
    <xf numFmtId="0" fontId="31" fillId="0" borderId="25" xfId="0" applyFont="1" applyBorder="1" applyAlignment="1">
      <alignment horizontal="center" vertical="center"/>
    </xf>
    <xf numFmtId="0" fontId="30" fillId="3" borderId="3" xfId="0" applyFont="1" applyFill="1" applyBorder="1" applyAlignment="1">
      <alignment horizontal="center" vertical="center"/>
    </xf>
    <xf numFmtId="0" fontId="30" fillId="3" borderId="41" xfId="0" applyFont="1" applyFill="1" applyBorder="1" applyAlignment="1">
      <alignment horizontal="center" vertical="center"/>
    </xf>
    <xf numFmtId="0" fontId="25" fillId="4" borderId="27"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2" xfId="0" applyFont="1" applyFill="1" applyBorder="1" applyAlignment="1">
      <alignment horizontal="center" vertical="center"/>
    </xf>
    <xf numFmtId="38" fontId="23" fillId="0" borderId="26" xfId="1" applyFont="1" applyBorder="1" applyAlignment="1">
      <alignment horizontal="right" vertical="center"/>
    </xf>
    <xf numFmtId="38" fontId="24" fillId="0" borderId="26" xfId="1" applyFont="1" applyBorder="1" applyAlignment="1">
      <alignment horizontal="right" vertical="center"/>
    </xf>
    <xf numFmtId="38" fontId="24" fillId="0" borderId="2" xfId="1" applyFont="1" applyBorder="1" applyAlignment="1">
      <alignment horizontal="right" vertical="center"/>
    </xf>
    <xf numFmtId="0" fontId="40" fillId="0" borderId="0" xfId="0" applyFont="1" applyBorder="1" applyAlignment="1">
      <alignment vertical="center"/>
    </xf>
    <xf numFmtId="0" fontId="6" fillId="0" borderId="98" xfId="0" applyFont="1" applyBorder="1" applyAlignment="1">
      <alignment horizontal="left" vertical="center" shrinkToFit="1"/>
    </xf>
    <xf numFmtId="0" fontId="47" fillId="6" borderId="94" xfId="0" applyFont="1" applyFill="1" applyBorder="1" applyAlignment="1">
      <alignment horizontal="center" vertical="center"/>
    </xf>
    <xf numFmtId="0" fontId="47" fillId="6" borderId="95" xfId="0" applyFont="1" applyFill="1" applyBorder="1" applyAlignment="1">
      <alignment horizontal="center" vertical="center"/>
    </xf>
    <xf numFmtId="0" fontId="47" fillId="6" borderId="96" xfId="0" applyFont="1" applyFill="1" applyBorder="1" applyAlignment="1">
      <alignment horizontal="center" vertical="center"/>
    </xf>
    <xf numFmtId="0" fontId="4" fillId="0" borderId="98" xfId="0" applyFont="1" applyBorder="1" applyAlignment="1">
      <alignment horizontal="left"/>
    </xf>
    <xf numFmtId="0" fontId="0" fillId="0" borderId="98" xfId="0" applyBorder="1" applyAlignment="1"/>
    <xf numFmtId="0" fontId="6" fillId="0" borderId="98" xfId="0" applyFont="1" applyBorder="1" applyAlignment="1">
      <alignment horizontal="right" vertical="center"/>
    </xf>
    <xf numFmtId="0" fontId="6" fillId="0" borderId="97" xfId="0" applyFont="1" applyBorder="1" applyAlignment="1">
      <alignment horizontal="right" vertical="center"/>
    </xf>
    <xf numFmtId="0" fontId="0" fillId="0" borderId="98" xfId="0" applyBorder="1" applyAlignment="1">
      <alignment horizontal="left" vertical="center" shrinkToFit="1"/>
    </xf>
    <xf numFmtId="0" fontId="6" fillId="0" borderId="97" xfId="0" applyFont="1" applyBorder="1" applyAlignment="1">
      <alignment horizontal="left"/>
    </xf>
    <xf numFmtId="0" fontId="0" fillId="0" borderId="97" xfId="0" applyBorder="1" applyAlignment="1">
      <alignment horizontal="left"/>
    </xf>
  </cellXfs>
  <cellStyles count="6">
    <cellStyle name="桁区切り" xfId="1" builtinId="6"/>
    <cellStyle name="桁区切り 2" xfId="3"/>
    <cellStyle name="桁区切り 3" xfId="5"/>
    <cellStyle name="標準" xfId="0" builtinId="0"/>
    <cellStyle name="標準 2" xfId="2"/>
    <cellStyle name="標準 3" xfId="4"/>
  </cellStyles>
  <dxfs count="0"/>
  <tableStyles count="0" defaultTableStyle="TableStyleMedium2" defaultPivotStyle="PivotStyleLight16"/>
  <colors>
    <mruColors>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Z$5" lockText="1" noThreeD="1"/>
</file>

<file path=xl/ctrlProps/ctrlProp10.xml><?xml version="1.0" encoding="utf-8"?>
<formControlPr xmlns="http://schemas.microsoft.com/office/spreadsheetml/2009/9/main" objectType="CheckBox" fmlaLink="$AZ$14" lockText="1" noThreeD="1"/>
</file>

<file path=xl/ctrlProps/ctrlProp100.xml><?xml version="1.0" encoding="utf-8"?>
<formControlPr xmlns="http://schemas.microsoft.com/office/spreadsheetml/2009/9/main" objectType="CheckBox" fmlaLink="$BC$62" lockText="1" noThreeD="1"/>
</file>

<file path=xl/ctrlProps/ctrlProp101.xml><?xml version="1.0" encoding="utf-8"?>
<formControlPr xmlns="http://schemas.microsoft.com/office/spreadsheetml/2009/9/main" objectType="CheckBox" fmlaLink="$BC$63" lockText="1" noThreeD="1"/>
</file>

<file path=xl/ctrlProps/ctrlProp102.xml><?xml version="1.0" encoding="utf-8"?>
<formControlPr xmlns="http://schemas.microsoft.com/office/spreadsheetml/2009/9/main" objectType="CheckBox" fmlaLink="$BC$64" lockText="1" noThreeD="1"/>
</file>

<file path=xl/ctrlProps/ctrlProp103.xml><?xml version="1.0" encoding="utf-8"?>
<formControlPr xmlns="http://schemas.microsoft.com/office/spreadsheetml/2009/9/main" objectType="CheckBox" fmlaLink="$BC$65" lockText="1" noThreeD="1"/>
</file>

<file path=xl/ctrlProps/ctrlProp104.xml><?xml version="1.0" encoding="utf-8"?>
<formControlPr xmlns="http://schemas.microsoft.com/office/spreadsheetml/2009/9/main" objectType="CheckBox" fmlaLink="$BC$66" lockText="1" noThreeD="1"/>
</file>

<file path=xl/ctrlProps/ctrlProp105.xml><?xml version="1.0" encoding="utf-8"?>
<formControlPr xmlns="http://schemas.microsoft.com/office/spreadsheetml/2009/9/main" objectType="CheckBox" fmlaLink="$BF$55" lockText="1" noThreeD="1"/>
</file>

<file path=xl/ctrlProps/ctrlProp106.xml><?xml version="1.0" encoding="utf-8"?>
<formControlPr xmlns="http://schemas.microsoft.com/office/spreadsheetml/2009/9/main" objectType="CheckBox" fmlaLink="$BF$56" lockText="1" noThreeD="1"/>
</file>

<file path=xl/ctrlProps/ctrlProp107.xml><?xml version="1.0" encoding="utf-8"?>
<formControlPr xmlns="http://schemas.microsoft.com/office/spreadsheetml/2009/9/main" objectType="CheckBox" fmlaLink="$BF$57" lockText="1" noThreeD="1"/>
</file>

<file path=xl/ctrlProps/ctrlProp108.xml><?xml version="1.0" encoding="utf-8"?>
<formControlPr xmlns="http://schemas.microsoft.com/office/spreadsheetml/2009/9/main" objectType="CheckBox" fmlaLink="$BF$58" lockText="1" noThreeD="1"/>
</file>

<file path=xl/ctrlProps/ctrlProp109.xml><?xml version="1.0" encoding="utf-8"?>
<formControlPr xmlns="http://schemas.microsoft.com/office/spreadsheetml/2009/9/main" objectType="CheckBox" fmlaLink="$BF$59" lockText="1" noThreeD="1"/>
</file>

<file path=xl/ctrlProps/ctrlProp11.xml><?xml version="1.0" encoding="utf-8"?>
<formControlPr xmlns="http://schemas.microsoft.com/office/spreadsheetml/2009/9/main" objectType="CheckBox" fmlaLink="$AZ$17" lockText="1" noThreeD="1"/>
</file>

<file path=xl/ctrlProps/ctrlProp110.xml><?xml version="1.0" encoding="utf-8"?>
<formControlPr xmlns="http://schemas.microsoft.com/office/spreadsheetml/2009/9/main" objectType="CheckBox" fmlaLink="$BN$49" lockText="1" noThreeD="1"/>
</file>

<file path=xl/ctrlProps/ctrlProp111.xml><?xml version="1.0" encoding="utf-8"?>
<formControlPr xmlns="http://schemas.microsoft.com/office/spreadsheetml/2009/9/main" objectType="CheckBox" fmlaLink="$BN$50" lockText="1" noThreeD="1"/>
</file>

<file path=xl/ctrlProps/ctrlProp112.xml><?xml version="1.0" encoding="utf-8"?>
<formControlPr xmlns="http://schemas.microsoft.com/office/spreadsheetml/2009/9/main" objectType="CheckBox" fmlaLink="$BN$51" lockText="1" noThreeD="1"/>
</file>

<file path=xl/ctrlProps/ctrlProp113.xml><?xml version="1.0" encoding="utf-8"?>
<formControlPr xmlns="http://schemas.microsoft.com/office/spreadsheetml/2009/9/main" objectType="CheckBox" fmlaLink="$BN$52" lockText="1" noThreeD="1"/>
</file>

<file path=xl/ctrlProps/ctrlProp114.xml><?xml version="1.0" encoding="utf-8"?>
<formControlPr xmlns="http://schemas.microsoft.com/office/spreadsheetml/2009/9/main" objectType="CheckBox" fmlaLink="$BN$53" lockText="1" noThreeD="1"/>
</file>

<file path=xl/ctrlProps/ctrlProp115.xml><?xml version="1.0" encoding="utf-8"?>
<formControlPr xmlns="http://schemas.microsoft.com/office/spreadsheetml/2009/9/main" objectType="CheckBox" fmlaLink="$BN$54" lockText="1" noThreeD="1"/>
</file>

<file path=xl/ctrlProps/ctrlProp116.xml><?xml version="1.0" encoding="utf-8"?>
<formControlPr xmlns="http://schemas.microsoft.com/office/spreadsheetml/2009/9/main" objectType="CheckBox" fmlaLink="$BN$55" lockText="1" noThreeD="1"/>
</file>

<file path=xl/ctrlProps/ctrlProp117.xml><?xml version="1.0" encoding="utf-8"?>
<formControlPr xmlns="http://schemas.microsoft.com/office/spreadsheetml/2009/9/main" objectType="CheckBox" fmlaLink="$BN$56" lockText="1" noThreeD="1"/>
</file>

<file path=xl/ctrlProps/ctrlProp118.xml><?xml version="1.0" encoding="utf-8"?>
<formControlPr xmlns="http://schemas.microsoft.com/office/spreadsheetml/2009/9/main" objectType="CheckBox" fmlaLink="$BN$57" lockText="1" noThreeD="1"/>
</file>

<file path=xl/ctrlProps/ctrlProp119.xml><?xml version="1.0" encoding="utf-8"?>
<formControlPr xmlns="http://schemas.microsoft.com/office/spreadsheetml/2009/9/main" objectType="CheckBox" fmlaLink="$BN$58" lockText="1" noThreeD="1"/>
</file>

<file path=xl/ctrlProps/ctrlProp12.xml><?xml version="1.0" encoding="utf-8"?>
<formControlPr xmlns="http://schemas.microsoft.com/office/spreadsheetml/2009/9/main" objectType="CheckBox" fmlaLink="$AZ$18" lockText="1" noThreeD="1"/>
</file>

<file path=xl/ctrlProps/ctrlProp120.xml><?xml version="1.0" encoding="utf-8"?>
<formControlPr xmlns="http://schemas.microsoft.com/office/spreadsheetml/2009/9/main" objectType="CheckBox" fmlaLink="$BN$59" lockText="1" noThreeD="1"/>
</file>

<file path=xl/ctrlProps/ctrlProp121.xml><?xml version="1.0" encoding="utf-8"?>
<formControlPr xmlns="http://schemas.microsoft.com/office/spreadsheetml/2009/9/main" objectType="CheckBox" fmlaLink="$BN$60" lockText="1" noThreeD="1"/>
</file>

<file path=xl/ctrlProps/ctrlProp122.xml><?xml version="1.0" encoding="utf-8"?>
<formControlPr xmlns="http://schemas.microsoft.com/office/spreadsheetml/2009/9/main" objectType="CheckBox" fmlaLink="$BN$61" lockText="1" noThreeD="1"/>
</file>

<file path=xl/ctrlProps/ctrlProp123.xml><?xml version="1.0" encoding="utf-8"?>
<formControlPr xmlns="http://schemas.microsoft.com/office/spreadsheetml/2009/9/main" objectType="CheckBox" fmlaLink="$BN$62" lockText="1" noThreeD="1"/>
</file>

<file path=xl/ctrlProps/ctrlProp124.xml><?xml version="1.0" encoding="utf-8"?>
<formControlPr xmlns="http://schemas.microsoft.com/office/spreadsheetml/2009/9/main" objectType="CheckBox" fmlaLink="$BN$63" lockText="1" noThreeD="1"/>
</file>

<file path=xl/ctrlProps/ctrlProp125.xml><?xml version="1.0" encoding="utf-8"?>
<formControlPr xmlns="http://schemas.microsoft.com/office/spreadsheetml/2009/9/main" objectType="CheckBox" fmlaLink="$BN$64" lockText="1" noThreeD="1"/>
</file>

<file path=xl/ctrlProps/ctrlProp126.xml><?xml version="1.0" encoding="utf-8"?>
<formControlPr xmlns="http://schemas.microsoft.com/office/spreadsheetml/2009/9/main" objectType="CheckBox" fmlaLink="$BL$49" lockText="1" noThreeD="1"/>
</file>

<file path=xl/ctrlProps/ctrlProp127.xml><?xml version="1.0" encoding="utf-8"?>
<formControlPr xmlns="http://schemas.microsoft.com/office/spreadsheetml/2009/9/main" objectType="CheckBox" fmlaLink="$BL$50" lockText="1" noThreeD="1"/>
</file>

<file path=xl/ctrlProps/ctrlProp128.xml><?xml version="1.0" encoding="utf-8"?>
<formControlPr xmlns="http://schemas.microsoft.com/office/spreadsheetml/2009/9/main" objectType="CheckBox" fmlaLink="$BL$51" lockText="1" noThreeD="1"/>
</file>

<file path=xl/ctrlProps/ctrlProp129.xml><?xml version="1.0" encoding="utf-8"?>
<formControlPr xmlns="http://schemas.microsoft.com/office/spreadsheetml/2009/9/main" objectType="CheckBox" fmlaLink="$BL$52" lockText="1" noThreeD="1"/>
</file>

<file path=xl/ctrlProps/ctrlProp13.xml><?xml version="1.0" encoding="utf-8"?>
<formControlPr xmlns="http://schemas.microsoft.com/office/spreadsheetml/2009/9/main" objectType="CheckBox" fmlaLink="$AZ$19" lockText="1" noThreeD="1"/>
</file>

<file path=xl/ctrlProps/ctrlProp130.xml><?xml version="1.0" encoding="utf-8"?>
<formControlPr xmlns="http://schemas.microsoft.com/office/spreadsheetml/2009/9/main" objectType="CheckBox" fmlaLink="$BL$53" lockText="1" noThreeD="1"/>
</file>

<file path=xl/ctrlProps/ctrlProp131.xml><?xml version="1.0" encoding="utf-8"?>
<formControlPr xmlns="http://schemas.microsoft.com/office/spreadsheetml/2009/9/main" objectType="CheckBox" fmlaLink="$BL$54" lockText="1" noThreeD="1"/>
</file>

<file path=xl/ctrlProps/ctrlProp132.xml><?xml version="1.0" encoding="utf-8"?>
<formControlPr xmlns="http://schemas.microsoft.com/office/spreadsheetml/2009/9/main" objectType="CheckBox" fmlaLink="$BL$55" lockText="1" noThreeD="1"/>
</file>

<file path=xl/ctrlProps/ctrlProp133.xml><?xml version="1.0" encoding="utf-8"?>
<formControlPr xmlns="http://schemas.microsoft.com/office/spreadsheetml/2009/9/main" objectType="CheckBox" fmlaLink="$BL$56" lockText="1" noThreeD="1"/>
</file>

<file path=xl/ctrlProps/ctrlProp134.xml><?xml version="1.0" encoding="utf-8"?>
<formControlPr xmlns="http://schemas.microsoft.com/office/spreadsheetml/2009/9/main" objectType="CheckBox" fmlaLink="$BL$57"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Z$2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Z$21"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Z$22" lockText="1" noThreeD="1"/>
</file>

<file path=xl/ctrlProps/ctrlProp17.xml><?xml version="1.0" encoding="utf-8"?>
<formControlPr xmlns="http://schemas.microsoft.com/office/spreadsheetml/2009/9/main" objectType="CheckBox" fmlaLink="$AZ$23" lockText="1" noThreeD="1"/>
</file>

<file path=xl/ctrlProps/ctrlProp18.xml><?xml version="1.0" encoding="utf-8"?>
<formControlPr xmlns="http://schemas.microsoft.com/office/spreadsheetml/2009/9/main" objectType="CheckBox" fmlaLink="$AZ$24" lockText="1" noThreeD="1"/>
</file>

<file path=xl/ctrlProps/ctrlProp19.xml><?xml version="1.0" encoding="utf-8"?>
<formControlPr xmlns="http://schemas.microsoft.com/office/spreadsheetml/2009/9/main" objectType="CheckBox" fmlaLink="$AZ$25" lockText="1" noThreeD="1"/>
</file>

<file path=xl/ctrlProps/ctrlProp2.xml><?xml version="1.0" encoding="utf-8"?>
<formControlPr xmlns="http://schemas.microsoft.com/office/spreadsheetml/2009/9/main" objectType="CheckBox" fmlaLink="$AZ$6" lockText="1" noThreeD="1"/>
</file>

<file path=xl/ctrlProps/ctrlProp20.xml><?xml version="1.0" encoding="utf-8"?>
<formControlPr xmlns="http://schemas.microsoft.com/office/spreadsheetml/2009/9/main" objectType="CheckBox" fmlaLink="$AZ$26" lockText="1" noThreeD="1"/>
</file>

<file path=xl/ctrlProps/ctrlProp21.xml><?xml version="1.0" encoding="utf-8"?>
<formControlPr xmlns="http://schemas.microsoft.com/office/spreadsheetml/2009/9/main" objectType="CheckBox" fmlaLink="$AZ$27" lockText="1" noThreeD="1"/>
</file>

<file path=xl/ctrlProps/ctrlProp22.xml><?xml version="1.0" encoding="utf-8"?>
<formControlPr xmlns="http://schemas.microsoft.com/office/spreadsheetml/2009/9/main" objectType="CheckBox" fmlaLink="$AZ$28" lockText="1" noThreeD="1"/>
</file>

<file path=xl/ctrlProps/ctrlProp23.xml><?xml version="1.0" encoding="utf-8"?>
<formControlPr xmlns="http://schemas.microsoft.com/office/spreadsheetml/2009/9/main" objectType="CheckBox" fmlaLink="$AZ$29" lockText="1" noThreeD="1"/>
</file>

<file path=xl/ctrlProps/ctrlProp24.xml><?xml version="1.0" encoding="utf-8"?>
<formControlPr xmlns="http://schemas.microsoft.com/office/spreadsheetml/2009/9/main" objectType="CheckBox" fmlaLink="$AZ$30" lockText="1" noThreeD="1"/>
</file>

<file path=xl/ctrlProps/ctrlProp25.xml><?xml version="1.0" encoding="utf-8"?>
<formControlPr xmlns="http://schemas.microsoft.com/office/spreadsheetml/2009/9/main" objectType="CheckBox" fmlaLink="$AZ$31" lockText="1" noThreeD="1"/>
</file>

<file path=xl/ctrlProps/ctrlProp26.xml><?xml version="1.0" encoding="utf-8"?>
<formControlPr xmlns="http://schemas.microsoft.com/office/spreadsheetml/2009/9/main" objectType="CheckBox" fmlaLink="$AZ$32" lockText="1" noThreeD="1"/>
</file>

<file path=xl/ctrlProps/ctrlProp27.xml><?xml version="1.0" encoding="utf-8"?>
<formControlPr xmlns="http://schemas.microsoft.com/office/spreadsheetml/2009/9/main" objectType="CheckBox" fmlaLink="$AZ$33" lockText="1" noThreeD="1"/>
</file>

<file path=xl/ctrlProps/ctrlProp28.xml><?xml version="1.0" encoding="utf-8"?>
<formControlPr xmlns="http://schemas.microsoft.com/office/spreadsheetml/2009/9/main" objectType="CheckBox" fmlaLink="$BC$23" lockText="1" noThreeD="1"/>
</file>

<file path=xl/ctrlProps/ctrlProp29.xml><?xml version="1.0" encoding="utf-8"?>
<formControlPr xmlns="http://schemas.microsoft.com/office/spreadsheetml/2009/9/main" objectType="CheckBox" fmlaLink="$BC$24" lockText="1" noThreeD="1"/>
</file>

<file path=xl/ctrlProps/ctrlProp3.xml><?xml version="1.0" encoding="utf-8"?>
<formControlPr xmlns="http://schemas.microsoft.com/office/spreadsheetml/2009/9/main" objectType="CheckBox" fmlaLink="$AZ$11" lockText="1" noThreeD="1"/>
</file>

<file path=xl/ctrlProps/ctrlProp30.xml><?xml version="1.0" encoding="utf-8"?>
<formControlPr xmlns="http://schemas.microsoft.com/office/spreadsheetml/2009/9/main" objectType="CheckBox" fmlaLink="$BC$22" lockText="1" noThreeD="1"/>
</file>

<file path=xl/ctrlProps/ctrlProp31.xml><?xml version="1.0" encoding="utf-8"?>
<formControlPr xmlns="http://schemas.microsoft.com/office/spreadsheetml/2009/9/main" objectType="CheckBox" fmlaLink="$BC$27" lockText="1" noThreeD="1"/>
</file>

<file path=xl/ctrlProps/ctrlProp32.xml><?xml version="1.0" encoding="utf-8"?>
<formControlPr xmlns="http://schemas.microsoft.com/office/spreadsheetml/2009/9/main" objectType="CheckBox" fmlaLink="$BC$28" lockText="1" noThreeD="1"/>
</file>

<file path=xl/ctrlProps/ctrlProp33.xml><?xml version="1.0" encoding="utf-8"?>
<formControlPr xmlns="http://schemas.microsoft.com/office/spreadsheetml/2009/9/main" objectType="CheckBox" fmlaLink="$BC$29" lockText="1" noThreeD="1"/>
</file>

<file path=xl/ctrlProps/ctrlProp34.xml><?xml version="1.0" encoding="utf-8"?>
<formControlPr xmlns="http://schemas.microsoft.com/office/spreadsheetml/2009/9/main" objectType="CheckBox" fmlaLink="$BC$33" lockText="1" noThreeD="1"/>
</file>

<file path=xl/ctrlProps/ctrlProp35.xml><?xml version="1.0" encoding="utf-8"?>
<formControlPr xmlns="http://schemas.microsoft.com/office/spreadsheetml/2009/9/main" objectType="CheckBox" fmlaLink="$BC$32" lockText="1" noThreeD="1"/>
</file>

<file path=xl/ctrlProps/ctrlProp36.xml><?xml version="1.0" encoding="utf-8"?>
<formControlPr xmlns="http://schemas.microsoft.com/office/spreadsheetml/2009/9/main" objectType="CheckBox" fmlaLink="$BC$31" lockText="1" noThreeD="1"/>
</file>

<file path=xl/ctrlProps/ctrlProp37.xml><?xml version="1.0" encoding="utf-8"?>
<formControlPr xmlns="http://schemas.microsoft.com/office/spreadsheetml/2009/9/main" objectType="CheckBox" fmlaLink="$BC$30" lockText="1" noThreeD="1"/>
</file>

<file path=xl/ctrlProps/ctrlProp38.xml><?xml version="1.0" encoding="utf-8"?>
<formControlPr xmlns="http://schemas.microsoft.com/office/spreadsheetml/2009/9/main" objectType="CheckBox" fmlaLink="$BF$22" lockText="1" noThreeD="1"/>
</file>

<file path=xl/ctrlProps/ctrlProp39.xml><?xml version="1.0" encoding="utf-8"?>
<formControlPr xmlns="http://schemas.microsoft.com/office/spreadsheetml/2009/9/main" objectType="CheckBox" fmlaLink="$BF$23" lockText="1" noThreeD="1"/>
</file>

<file path=xl/ctrlProps/ctrlProp4.xml><?xml version="1.0" encoding="utf-8"?>
<formControlPr xmlns="http://schemas.microsoft.com/office/spreadsheetml/2009/9/main" objectType="CheckBox" fmlaLink="$AZ$10" lockText="1" noThreeD="1"/>
</file>

<file path=xl/ctrlProps/ctrlProp40.xml><?xml version="1.0" encoding="utf-8"?>
<formControlPr xmlns="http://schemas.microsoft.com/office/spreadsheetml/2009/9/main" objectType="CheckBox" fmlaLink="$BF$24" lockText="1" noThreeD="1"/>
</file>

<file path=xl/ctrlProps/ctrlProp41.xml><?xml version="1.0" encoding="utf-8"?>
<formControlPr xmlns="http://schemas.microsoft.com/office/spreadsheetml/2009/9/main" objectType="CheckBox" fmlaLink="$BF$25" lockText="1" noThreeD="1"/>
</file>

<file path=xl/ctrlProps/ctrlProp42.xml><?xml version="1.0" encoding="utf-8"?>
<formControlPr xmlns="http://schemas.microsoft.com/office/spreadsheetml/2009/9/main" objectType="CheckBox" fmlaLink="$BF$26" lockText="1" noThreeD="1"/>
</file>

<file path=xl/ctrlProps/ctrlProp43.xml><?xml version="1.0" encoding="utf-8"?>
<formControlPr xmlns="http://schemas.microsoft.com/office/spreadsheetml/2009/9/main" objectType="CheckBox" fmlaLink="$BL$16" lockText="1" noThreeD="1"/>
</file>

<file path=xl/ctrlProps/ctrlProp44.xml><?xml version="1.0" encoding="utf-8"?>
<formControlPr xmlns="http://schemas.microsoft.com/office/spreadsheetml/2009/9/main" objectType="CheckBox" fmlaLink="$BL$17" lockText="1" noThreeD="1"/>
</file>

<file path=xl/ctrlProps/ctrlProp45.xml><?xml version="1.0" encoding="utf-8"?>
<formControlPr xmlns="http://schemas.microsoft.com/office/spreadsheetml/2009/9/main" objectType="CheckBox" fmlaLink="$BL$18" lockText="1" noThreeD="1"/>
</file>

<file path=xl/ctrlProps/ctrlProp46.xml><?xml version="1.0" encoding="utf-8"?>
<formControlPr xmlns="http://schemas.microsoft.com/office/spreadsheetml/2009/9/main" objectType="CheckBox" fmlaLink="$BL$19" lockText="1" noThreeD="1"/>
</file>

<file path=xl/ctrlProps/ctrlProp47.xml><?xml version="1.0" encoding="utf-8"?>
<formControlPr xmlns="http://schemas.microsoft.com/office/spreadsheetml/2009/9/main" objectType="CheckBox" fmlaLink="$BL$20" lockText="1" noThreeD="1"/>
</file>

<file path=xl/ctrlProps/ctrlProp48.xml><?xml version="1.0" encoding="utf-8"?>
<formControlPr xmlns="http://schemas.microsoft.com/office/spreadsheetml/2009/9/main" objectType="CheckBox" fmlaLink="$BL$21" lockText="1" noThreeD="1"/>
</file>

<file path=xl/ctrlProps/ctrlProp49.xml><?xml version="1.0" encoding="utf-8"?>
<formControlPr xmlns="http://schemas.microsoft.com/office/spreadsheetml/2009/9/main" objectType="CheckBox" fmlaLink="$BL$22" lockText="1" noThreeD="1"/>
</file>

<file path=xl/ctrlProps/ctrlProp5.xml><?xml version="1.0" encoding="utf-8"?>
<formControlPr xmlns="http://schemas.microsoft.com/office/spreadsheetml/2009/9/main" objectType="CheckBox" fmlaLink="$AZ$7" lockText="1" noThreeD="1"/>
</file>

<file path=xl/ctrlProps/ctrlProp50.xml><?xml version="1.0" encoding="utf-8"?>
<formControlPr xmlns="http://schemas.microsoft.com/office/spreadsheetml/2009/9/main" objectType="CheckBox" fmlaLink="$BL$23" lockText="1" noThreeD="1"/>
</file>

<file path=xl/ctrlProps/ctrlProp51.xml><?xml version="1.0" encoding="utf-8"?>
<formControlPr xmlns="http://schemas.microsoft.com/office/spreadsheetml/2009/9/main" objectType="CheckBox" fmlaLink="$BL$24" lockText="1" noThreeD="1"/>
</file>

<file path=xl/ctrlProps/ctrlProp52.xml><?xml version="1.0" encoding="utf-8"?>
<formControlPr xmlns="http://schemas.microsoft.com/office/spreadsheetml/2009/9/main" objectType="CheckBox" fmlaLink="$BN$16" lockText="1" noThreeD="1"/>
</file>

<file path=xl/ctrlProps/ctrlProp53.xml><?xml version="1.0" encoding="utf-8"?>
<formControlPr xmlns="http://schemas.microsoft.com/office/spreadsheetml/2009/9/main" objectType="CheckBox" fmlaLink="$BN$17" lockText="1" noThreeD="1"/>
</file>

<file path=xl/ctrlProps/ctrlProp54.xml><?xml version="1.0" encoding="utf-8"?>
<formControlPr xmlns="http://schemas.microsoft.com/office/spreadsheetml/2009/9/main" objectType="CheckBox" fmlaLink="$BN$18" lockText="1" noThreeD="1"/>
</file>

<file path=xl/ctrlProps/ctrlProp55.xml><?xml version="1.0" encoding="utf-8"?>
<formControlPr xmlns="http://schemas.microsoft.com/office/spreadsheetml/2009/9/main" objectType="CheckBox" fmlaLink="$BN$19" lockText="1" noThreeD="1"/>
</file>

<file path=xl/ctrlProps/ctrlProp56.xml><?xml version="1.0" encoding="utf-8"?>
<formControlPr xmlns="http://schemas.microsoft.com/office/spreadsheetml/2009/9/main" objectType="CheckBox" fmlaLink="$BN$20" lockText="1" noThreeD="1"/>
</file>

<file path=xl/ctrlProps/ctrlProp57.xml><?xml version="1.0" encoding="utf-8"?>
<formControlPr xmlns="http://schemas.microsoft.com/office/spreadsheetml/2009/9/main" objectType="CheckBox" fmlaLink="$BN$21" lockText="1" noThreeD="1"/>
</file>

<file path=xl/ctrlProps/ctrlProp58.xml><?xml version="1.0" encoding="utf-8"?>
<formControlPr xmlns="http://schemas.microsoft.com/office/spreadsheetml/2009/9/main" objectType="CheckBox" fmlaLink="$BN$22" lockText="1" noThreeD="1"/>
</file>

<file path=xl/ctrlProps/ctrlProp59.xml><?xml version="1.0" encoding="utf-8"?>
<formControlPr xmlns="http://schemas.microsoft.com/office/spreadsheetml/2009/9/main" objectType="CheckBox" fmlaLink="$BN$23" lockText="1" noThreeD="1"/>
</file>

<file path=xl/ctrlProps/ctrlProp6.xml><?xml version="1.0" encoding="utf-8"?>
<formControlPr xmlns="http://schemas.microsoft.com/office/spreadsheetml/2009/9/main" objectType="CheckBox" fmlaLink="$AZ$12" lockText="1" noThreeD="1"/>
</file>

<file path=xl/ctrlProps/ctrlProp60.xml><?xml version="1.0" encoding="utf-8"?>
<formControlPr xmlns="http://schemas.microsoft.com/office/spreadsheetml/2009/9/main" objectType="CheckBox" fmlaLink="$BN$24" lockText="1" noThreeD="1"/>
</file>

<file path=xl/ctrlProps/ctrlProp61.xml><?xml version="1.0" encoding="utf-8"?>
<formControlPr xmlns="http://schemas.microsoft.com/office/spreadsheetml/2009/9/main" objectType="CheckBox" fmlaLink="$BN$25" lockText="1" noThreeD="1"/>
</file>

<file path=xl/ctrlProps/ctrlProp62.xml><?xml version="1.0" encoding="utf-8"?>
<formControlPr xmlns="http://schemas.microsoft.com/office/spreadsheetml/2009/9/main" objectType="CheckBox" fmlaLink="$BN$26" lockText="1" noThreeD="1"/>
</file>

<file path=xl/ctrlProps/ctrlProp63.xml><?xml version="1.0" encoding="utf-8"?>
<formControlPr xmlns="http://schemas.microsoft.com/office/spreadsheetml/2009/9/main" objectType="CheckBox" fmlaLink="$BN$27" lockText="1" noThreeD="1"/>
</file>

<file path=xl/ctrlProps/ctrlProp64.xml><?xml version="1.0" encoding="utf-8"?>
<formControlPr xmlns="http://schemas.microsoft.com/office/spreadsheetml/2009/9/main" objectType="CheckBox" fmlaLink="$BN$28" lockText="1" noThreeD="1"/>
</file>

<file path=xl/ctrlProps/ctrlProp65.xml><?xml version="1.0" encoding="utf-8"?>
<formControlPr xmlns="http://schemas.microsoft.com/office/spreadsheetml/2009/9/main" objectType="CheckBox" fmlaLink="$BN$29" lockText="1" noThreeD="1"/>
</file>

<file path=xl/ctrlProps/ctrlProp66.xml><?xml version="1.0" encoding="utf-8"?>
<formControlPr xmlns="http://schemas.microsoft.com/office/spreadsheetml/2009/9/main" objectType="CheckBox" fmlaLink="$BN$31" lockText="1" noThreeD="1"/>
</file>

<file path=xl/ctrlProps/ctrlProp67.xml><?xml version="1.0" encoding="utf-8"?>
<formControlPr xmlns="http://schemas.microsoft.com/office/spreadsheetml/2009/9/main" objectType="CheckBox" fmlaLink="$BN$30" lockText="1" noThreeD="1"/>
</file>

<file path=xl/ctrlProps/ctrlProp68.xml><?xml version="1.0" encoding="utf-8"?>
<formControlPr xmlns="http://schemas.microsoft.com/office/spreadsheetml/2009/9/main" objectType="CheckBox" fmlaLink="$AZ$38" lockText="1" noThreeD="1"/>
</file>

<file path=xl/ctrlProps/ctrlProp69.xml><?xml version="1.0" encoding="utf-8"?>
<formControlPr xmlns="http://schemas.microsoft.com/office/spreadsheetml/2009/9/main" objectType="CheckBox" fmlaLink="$AZ$39" lockText="1" noThreeD="1"/>
</file>

<file path=xl/ctrlProps/ctrlProp7.xml><?xml version="1.0" encoding="utf-8"?>
<formControlPr xmlns="http://schemas.microsoft.com/office/spreadsheetml/2009/9/main" objectType="CheckBox" fmlaLink="$AZ$8" lockText="1" noThreeD="1"/>
</file>

<file path=xl/ctrlProps/ctrlProp70.xml><?xml version="1.0" encoding="utf-8"?>
<formControlPr xmlns="http://schemas.microsoft.com/office/spreadsheetml/2009/9/main" objectType="CheckBox" fmlaLink="$AZ$40" lockText="1" noThreeD="1"/>
</file>

<file path=xl/ctrlProps/ctrlProp71.xml><?xml version="1.0" encoding="utf-8"?>
<formControlPr xmlns="http://schemas.microsoft.com/office/spreadsheetml/2009/9/main" objectType="CheckBox" fmlaLink="$AZ$41" lockText="1" noThreeD="1"/>
</file>

<file path=xl/ctrlProps/ctrlProp72.xml><?xml version="1.0" encoding="utf-8"?>
<formControlPr xmlns="http://schemas.microsoft.com/office/spreadsheetml/2009/9/main" objectType="CheckBox" fmlaLink="$AZ$42" lockText="1" noThreeD="1"/>
</file>

<file path=xl/ctrlProps/ctrlProp73.xml><?xml version="1.0" encoding="utf-8"?>
<formControlPr xmlns="http://schemas.microsoft.com/office/spreadsheetml/2009/9/main" objectType="CheckBox" fmlaLink="$AZ$43" lockText="1" noThreeD="1"/>
</file>

<file path=xl/ctrlProps/ctrlProp74.xml><?xml version="1.0" encoding="utf-8"?>
<formControlPr xmlns="http://schemas.microsoft.com/office/spreadsheetml/2009/9/main" objectType="CheckBox" fmlaLink="$AZ$44" lockText="1" noThreeD="1"/>
</file>

<file path=xl/ctrlProps/ctrlProp75.xml><?xml version="1.0" encoding="utf-8"?>
<formControlPr xmlns="http://schemas.microsoft.com/office/spreadsheetml/2009/9/main" objectType="CheckBox" fmlaLink="$AZ$45" lockText="1" noThreeD="1"/>
</file>

<file path=xl/ctrlProps/ctrlProp76.xml><?xml version="1.0" encoding="utf-8"?>
<formControlPr xmlns="http://schemas.microsoft.com/office/spreadsheetml/2009/9/main" objectType="CheckBox" fmlaLink="$AZ$46" lockText="1" noThreeD="1"/>
</file>

<file path=xl/ctrlProps/ctrlProp77.xml><?xml version="1.0" encoding="utf-8"?>
<formControlPr xmlns="http://schemas.microsoft.com/office/spreadsheetml/2009/9/main" objectType="CheckBox" fmlaLink="$AZ$47" lockText="1" noThreeD="1"/>
</file>

<file path=xl/ctrlProps/ctrlProp78.xml><?xml version="1.0" encoding="utf-8"?>
<formControlPr xmlns="http://schemas.microsoft.com/office/spreadsheetml/2009/9/main" objectType="CheckBox" fmlaLink="$AZ$50" lockText="1" noThreeD="1"/>
</file>

<file path=xl/ctrlProps/ctrlProp79.xml><?xml version="1.0" encoding="utf-8"?>
<formControlPr xmlns="http://schemas.microsoft.com/office/spreadsheetml/2009/9/main" objectType="CheckBox" fmlaLink="$AZ$51" lockText="1" noThreeD="1"/>
</file>

<file path=xl/ctrlProps/ctrlProp8.xml><?xml version="1.0" encoding="utf-8"?>
<formControlPr xmlns="http://schemas.microsoft.com/office/spreadsheetml/2009/9/main" objectType="CheckBox" fmlaLink="$AZ$13" lockText="1" noThreeD="1"/>
</file>

<file path=xl/ctrlProps/ctrlProp80.xml><?xml version="1.0" encoding="utf-8"?>
<formControlPr xmlns="http://schemas.microsoft.com/office/spreadsheetml/2009/9/main" objectType="CheckBox" fmlaLink="$AZ$52" lockText="1" noThreeD="1"/>
</file>

<file path=xl/ctrlProps/ctrlProp81.xml><?xml version="1.0" encoding="utf-8"?>
<formControlPr xmlns="http://schemas.microsoft.com/office/spreadsheetml/2009/9/main" objectType="CheckBox" fmlaLink="$AZ$53" lockText="1" noThreeD="1"/>
</file>

<file path=xl/ctrlProps/ctrlProp82.xml><?xml version="1.0" encoding="utf-8"?>
<formControlPr xmlns="http://schemas.microsoft.com/office/spreadsheetml/2009/9/main" objectType="CheckBox" fmlaLink="$AZ$54" lockText="1" noThreeD="1"/>
</file>

<file path=xl/ctrlProps/ctrlProp83.xml><?xml version="1.0" encoding="utf-8"?>
<formControlPr xmlns="http://schemas.microsoft.com/office/spreadsheetml/2009/9/main" objectType="CheckBox" fmlaLink="$AZ$55" lockText="1" noThreeD="1"/>
</file>

<file path=xl/ctrlProps/ctrlProp84.xml><?xml version="1.0" encoding="utf-8"?>
<formControlPr xmlns="http://schemas.microsoft.com/office/spreadsheetml/2009/9/main" objectType="CheckBox" fmlaLink="$BC$55" lockText="1" noThreeD="1"/>
</file>

<file path=xl/ctrlProps/ctrlProp85.xml><?xml version="1.0" encoding="utf-8"?>
<formControlPr xmlns="http://schemas.microsoft.com/office/spreadsheetml/2009/9/main" objectType="CheckBox" fmlaLink="$AZ$56" lockText="1" noThreeD="1"/>
</file>

<file path=xl/ctrlProps/ctrlProp86.xml><?xml version="1.0" encoding="utf-8"?>
<formControlPr xmlns="http://schemas.microsoft.com/office/spreadsheetml/2009/9/main" objectType="CheckBox" fmlaLink="$AZ$57" lockText="1" noThreeD="1"/>
</file>

<file path=xl/ctrlProps/ctrlProp87.xml><?xml version="1.0" encoding="utf-8"?>
<formControlPr xmlns="http://schemas.microsoft.com/office/spreadsheetml/2009/9/main" objectType="CheckBox" fmlaLink="$AZ$58" lockText="1" noThreeD="1"/>
</file>

<file path=xl/ctrlProps/ctrlProp88.xml><?xml version="1.0" encoding="utf-8"?>
<formControlPr xmlns="http://schemas.microsoft.com/office/spreadsheetml/2009/9/main" objectType="CheckBox" fmlaLink="$AZ$59" lockText="1" noThreeD="1"/>
</file>

<file path=xl/ctrlProps/ctrlProp89.xml><?xml version="1.0" encoding="utf-8"?>
<formControlPr xmlns="http://schemas.microsoft.com/office/spreadsheetml/2009/9/main" objectType="CheckBox" fmlaLink="$AZ$60" lockText="1" noThreeD="1"/>
</file>

<file path=xl/ctrlProps/ctrlProp9.xml><?xml version="1.0" encoding="utf-8"?>
<formControlPr xmlns="http://schemas.microsoft.com/office/spreadsheetml/2009/9/main" objectType="CheckBox" fmlaLink="$AZ$9" lockText="1" noThreeD="1"/>
</file>

<file path=xl/ctrlProps/ctrlProp90.xml><?xml version="1.0" encoding="utf-8"?>
<formControlPr xmlns="http://schemas.microsoft.com/office/spreadsheetml/2009/9/main" objectType="CheckBox" fmlaLink="$AZ$61" lockText="1" noThreeD="1"/>
</file>

<file path=xl/ctrlProps/ctrlProp91.xml><?xml version="1.0" encoding="utf-8"?>
<formControlPr xmlns="http://schemas.microsoft.com/office/spreadsheetml/2009/9/main" objectType="CheckBox" fmlaLink="$AZ$62" lockText="1" noThreeD="1"/>
</file>

<file path=xl/ctrlProps/ctrlProp92.xml><?xml version="1.0" encoding="utf-8"?>
<formControlPr xmlns="http://schemas.microsoft.com/office/spreadsheetml/2009/9/main" objectType="CheckBox" fmlaLink="$AZ$63" lockText="1" noThreeD="1"/>
</file>

<file path=xl/ctrlProps/ctrlProp93.xml><?xml version="1.0" encoding="utf-8"?>
<formControlPr xmlns="http://schemas.microsoft.com/office/spreadsheetml/2009/9/main" objectType="CheckBox" fmlaLink="$AZ$64" lockText="1" noThreeD="1"/>
</file>

<file path=xl/ctrlProps/ctrlProp94.xml><?xml version="1.0" encoding="utf-8"?>
<formControlPr xmlns="http://schemas.microsoft.com/office/spreadsheetml/2009/9/main" objectType="CheckBox" fmlaLink="$AZ$65" lockText="1" noThreeD="1"/>
</file>

<file path=xl/ctrlProps/ctrlProp95.xml><?xml version="1.0" encoding="utf-8"?>
<formControlPr xmlns="http://schemas.microsoft.com/office/spreadsheetml/2009/9/main" objectType="CheckBox" fmlaLink="$AZ$66" lockText="1" noThreeD="1"/>
</file>

<file path=xl/ctrlProps/ctrlProp96.xml><?xml version="1.0" encoding="utf-8"?>
<formControlPr xmlns="http://schemas.microsoft.com/office/spreadsheetml/2009/9/main" objectType="CheckBox" fmlaLink="$BC$56" lockText="1" noThreeD="1"/>
</file>

<file path=xl/ctrlProps/ctrlProp97.xml><?xml version="1.0" encoding="utf-8"?>
<formControlPr xmlns="http://schemas.microsoft.com/office/spreadsheetml/2009/9/main" objectType="CheckBox" fmlaLink="$BC$57" lockText="1" noThreeD="1"/>
</file>

<file path=xl/ctrlProps/ctrlProp98.xml><?xml version="1.0" encoding="utf-8"?>
<formControlPr xmlns="http://schemas.microsoft.com/office/spreadsheetml/2009/9/main" objectType="CheckBox" fmlaLink="$BC$60" lockText="1" noThreeD="1"/>
</file>

<file path=xl/ctrlProps/ctrlProp99.xml><?xml version="1.0" encoding="utf-8"?>
<formControlPr xmlns="http://schemas.microsoft.com/office/spreadsheetml/2009/9/main" objectType="CheckBox" fmlaLink="$BC$61" lockText="1" noThreeD="1"/>
</file>

<file path=xl/drawings/drawing1.xml><?xml version="1.0" encoding="utf-8"?>
<xdr:wsDr xmlns:xdr="http://schemas.openxmlformats.org/drawingml/2006/spreadsheetDrawing" xmlns:a="http://schemas.openxmlformats.org/drawingml/2006/main">
  <xdr:twoCellAnchor>
    <xdr:from>
      <xdr:col>21</xdr:col>
      <xdr:colOff>39688</xdr:colOff>
      <xdr:row>14</xdr:row>
      <xdr:rowOff>39687</xdr:rowOff>
    </xdr:from>
    <xdr:to>
      <xdr:col>22</xdr:col>
      <xdr:colOff>71438</xdr:colOff>
      <xdr:row>18</xdr:row>
      <xdr:rowOff>436562</xdr:rowOff>
    </xdr:to>
    <xdr:sp macro="" textlink="">
      <xdr:nvSpPr>
        <xdr:cNvPr id="3" name="右大かっこ 2"/>
        <xdr:cNvSpPr/>
      </xdr:nvSpPr>
      <xdr:spPr>
        <a:xfrm>
          <a:off x="6215063" y="3278187"/>
          <a:ext cx="309563" cy="2238375"/>
        </a:xfrm>
        <a:prstGeom prst="rightBracket">
          <a:avLst/>
        </a:prstGeom>
        <a:ln w="57150"/>
        <a:effectLst>
          <a:outerShdw blurRad="50800" dist="38100" dir="5400000" algn="t" rotWithShape="0">
            <a:prstClr val="black">
              <a:alpha val="40000"/>
            </a:prstClr>
          </a:outerShdw>
        </a:effectLst>
      </xdr:spPr>
      <xdr:style>
        <a:lnRef idx="3">
          <a:schemeClr val="accent4"/>
        </a:lnRef>
        <a:fillRef idx="0">
          <a:schemeClr val="accent4"/>
        </a:fillRef>
        <a:effectRef idx="2">
          <a:schemeClr val="accent4"/>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230187</xdr:colOff>
      <xdr:row>14</xdr:row>
      <xdr:rowOff>233266</xdr:rowOff>
    </xdr:from>
    <xdr:to>
      <xdr:col>33</xdr:col>
      <xdr:colOff>7938</xdr:colOff>
      <xdr:row>17</xdr:row>
      <xdr:rowOff>254000</xdr:rowOff>
    </xdr:to>
    <xdr:sp macro="" textlink="">
      <xdr:nvSpPr>
        <xdr:cNvPr id="4" name="角丸四角形 3"/>
        <xdr:cNvSpPr/>
      </xdr:nvSpPr>
      <xdr:spPr>
        <a:xfrm>
          <a:off x="6567228" y="3436776"/>
          <a:ext cx="2957934" cy="1397000"/>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l"/>
          <a:r>
            <a:rPr kumimoji="1" lang="ja-JP" altLang="en-US" sz="1200" b="1">
              <a:latin typeface="BIZ UDゴシック" panose="020B0400000000000000" pitchFamily="49" charset="-128"/>
              <a:ea typeface="BIZ UDゴシック" panose="020B0400000000000000" pitchFamily="49" charset="-128"/>
            </a:rPr>
            <a:t>「計画・報告書」の金額が転記されますので、</a:t>
          </a:r>
          <a:r>
            <a:rPr kumimoji="1" lang="ja-JP" altLang="en-US" sz="1200" b="1">
              <a:solidFill>
                <a:srgbClr val="FF0000"/>
              </a:solidFill>
              <a:latin typeface="BIZ UDゴシック" panose="020B0400000000000000" pitchFamily="49" charset="-128"/>
              <a:ea typeface="BIZ UDゴシック" panose="020B0400000000000000" pitchFamily="49" charset="-128"/>
            </a:rPr>
            <a:t>記入不要</a:t>
          </a:r>
          <a:r>
            <a:rPr kumimoji="1" lang="ja-JP" altLang="en-US" sz="1200" b="1">
              <a:latin typeface="BIZ UDゴシック" panose="020B0400000000000000" pitchFamily="49" charset="-128"/>
              <a:ea typeface="BIZ UDゴシック" panose="020B0400000000000000" pitchFamily="49" charset="-128"/>
            </a:rPr>
            <a:t>です。</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実績額は計画と同額、もしくは</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計画額以下となるようにしてください</a:t>
          </a:r>
        </a:p>
      </xdr:txBody>
    </xdr:sp>
    <xdr:clientData/>
  </xdr:twoCellAnchor>
  <xdr:twoCellAnchor>
    <xdr:from>
      <xdr:col>22</xdr:col>
      <xdr:colOff>215898</xdr:colOff>
      <xdr:row>4</xdr:row>
      <xdr:rowOff>17463</xdr:rowOff>
    </xdr:from>
    <xdr:to>
      <xdr:col>48</xdr:col>
      <xdr:colOff>190500</xdr:colOff>
      <xdr:row>13</xdr:row>
      <xdr:rowOff>0</xdr:rowOff>
    </xdr:to>
    <xdr:sp macro="" textlink="">
      <xdr:nvSpPr>
        <xdr:cNvPr id="5" name="角丸四角形 4"/>
        <xdr:cNvSpPr/>
      </xdr:nvSpPr>
      <xdr:spPr>
        <a:xfrm>
          <a:off x="6669086" y="938213"/>
          <a:ext cx="7197727" cy="1839912"/>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l"/>
          <a:r>
            <a:rPr kumimoji="1" lang="ja-JP" altLang="en-US" sz="1400" b="1">
              <a:latin typeface="BIZ UDゴシック" panose="020B0400000000000000" pitchFamily="49" charset="-128"/>
              <a:ea typeface="BIZ UDゴシック" panose="020B0400000000000000" pitchFamily="49" charset="-128"/>
            </a:rPr>
            <a:t>★</a:t>
          </a:r>
          <a:r>
            <a:rPr kumimoji="1" lang="ja-JP" altLang="en-US" sz="1400" b="1">
              <a:solidFill>
                <a:srgbClr val="FF0000"/>
              </a:solidFill>
              <a:latin typeface="BIZ UDゴシック" panose="020B0400000000000000" pitchFamily="49" charset="-128"/>
              <a:ea typeface="BIZ UDゴシック" panose="020B0400000000000000" pitchFamily="49" charset="-128"/>
            </a:rPr>
            <a:t>黄色マーカー</a:t>
          </a:r>
          <a:r>
            <a:rPr kumimoji="1" lang="ja-JP" altLang="en-US" sz="1400" b="1">
              <a:latin typeface="BIZ UDゴシック" panose="020B0400000000000000" pitchFamily="49" charset="-128"/>
              <a:ea typeface="BIZ UDゴシック" panose="020B0400000000000000" pitchFamily="49" charset="-128"/>
            </a:rPr>
            <a:t>の箇所を入力してください</a:t>
          </a:r>
          <a:endParaRPr kumimoji="1" lang="en-US" altLang="ja-JP" sz="1400" b="1">
            <a:latin typeface="BIZ UDゴシック" panose="020B0400000000000000" pitchFamily="49" charset="-128"/>
            <a:ea typeface="BIZ UDゴシック" panose="020B0400000000000000" pitchFamily="49" charset="-128"/>
          </a:endParaRPr>
        </a:p>
        <a:p>
          <a:pPr algn="l"/>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・計画時　</a:t>
          </a:r>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　「</a:t>
          </a:r>
          <a:r>
            <a:rPr kumimoji="1" lang="ja-JP" altLang="en-US" sz="1200" b="1">
              <a:solidFill>
                <a:srgbClr val="FF0000"/>
              </a:solidFill>
              <a:latin typeface="BIZ UDゴシック" panose="020B0400000000000000" pitchFamily="49" charset="-128"/>
              <a:ea typeface="BIZ UDゴシック" panose="020B0400000000000000" pitchFamily="49" charset="-128"/>
            </a:rPr>
            <a:t>申請日</a:t>
          </a:r>
          <a:r>
            <a:rPr kumimoji="1" lang="ja-JP" altLang="en-US" sz="1200" b="1">
              <a:solidFill>
                <a:schemeClr val="bg1"/>
              </a:solidFill>
              <a:latin typeface="BIZ UDゴシック" panose="020B0400000000000000" pitchFamily="49" charset="-128"/>
              <a:ea typeface="BIZ UDゴシック" panose="020B0400000000000000" pitchFamily="49" charset="-128"/>
            </a:rPr>
            <a:t>」の日付・「実施期間」の（</a:t>
          </a:r>
          <a:r>
            <a:rPr kumimoji="1" lang="ja-JP" altLang="en-US" sz="1200" b="1">
              <a:solidFill>
                <a:srgbClr val="FF0000"/>
              </a:solidFill>
              <a:latin typeface="BIZ UDゴシック" panose="020B0400000000000000" pitchFamily="49" charset="-128"/>
              <a:ea typeface="BIZ UDゴシック" panose="020B0400000000000000" pitchFamily="49" charset="-128"/>
            </a:rPr>
            <a:t>計画</a:t>
          </a:r>
          <a:r>
            <a:rPr kumimoji="1" lang="ja-JP" altLang="en-US" sz="1200" b="1">
              <a:solidFill>
                <a:schemeClr val="bg1"/>
              </a:solidFill>
              <a:latin typeface="BIZ UDゴシック" panose="020B0400000000000000" pitchFamily="49" charset="-128"/>
              <a:ea typeface="BIZ UDゴシック" panose="020B0400000000000000" pitchFamily="49" charset="-128"/>
            </a:rPr>
            <a:t>）を入力</a:t>
          </a:r>
          <a:endParaRPr kumimoji="1" lang="en-US" altLang="ja-JP" sz="1200" b="1">
            <a:solidFill>
              <a:schemeClr val="bg1"/>
            </a:solidFill>
            <a:latin typeface="BIZ UDゴシック" panose="020B0400000000000000" pitchFamily="49" charset="-128"/>
            <a:ea typeface="BIZ UDゴシック" panose="020B0400000000000000" pitchFamily="49" charset="-128"/>
          </a:endParaRPr>
        </a:p>
        <a:p>
          <a:pPr algn="l"/>
          <a:r>
            <a:rPr kumimoji="1" lang="ja-JP" altLang="en-US" sz="1200" b="1">
              <a:solidFill>
                <a:schemeClr val="bg1"/>
              </a:solidFill>
              <a:latin typeface="BIZ UDゴシック" panose="020B0400000000000000" pitchFamily="49" charset="-128"/>
              <a:ea typeface="BIZ UDゴシック" panose="020B0400000000000000" pitchFamily="49" charset="-128"/>
            </a:rPr>
            <a:t>　　　　　　　</a:t>
          </a:r>
          <a:r>
            <a:rPr kumimoji="1" lang="en-US" altLang="ja-JP" sz="1200" b="1">
              <a:solidFill>
                <a:schemeClr val="bg1"/>
              </a:solidFill>
              <a:latin typeface="BIZ UDゴシック" panose="020B0400000000000000" pitchFamily="49" charset="-128"/>
              <a:ea typeface="BIZ UDゴシック" panose="020B0400000000000000" pitchFamily="49" charset="-128"/>
            </a:rPr>
            <a:t>※</a:t>
          </a:r>
          <a:r>
            <a:rPr kumimoji="1" lang="ja-JP" altLang="en-US" sz="1200" b="1">
              <a:solidFill>
                <a:schemeClr val="bg1"/>
              </a:solidFill>
              <a:latin typeface="BIZ UDゴシック" panose="020B0400000000000000" pitchFamily="49" charset="-128"/>
              <a:ea typeface="BIZ UDゴシック" panose="020B0400000000000000" pitchFamily="49" charset="-128"/>
            </a:rPr>
            <a:t>申請日は</a:t>
          </a:r>
          <a:r>
            <a:rPr kumimoji="1" lang="ja-JP" altLang="en-US" sz="1200" b="1">
              <a:solidFill>
                <a:srgbClr val="FF0000"/>
              </a:solidFill>
              <a:latin typeface="BIZ UDゴシック" panose="020B0400000000000000" pitchFamily="49" charset="-128"/>
              <a:ea typeface="BIZ UDゴシック" panose="020B0400000000000000" pitchFamily="49" charset="-128"/>
            </a:rPr>
            <a:t>７月</a:t>
          </a:r>
          <a:r>
            <a:rPr kumimoji="1" lang="en-US" altLang="ja-JP" sz="1200" b="1">
              <a:solidFill>
                <a:srgbClr val="FF0000"/>
              </a:solidFill>
              <a:latin typeface="BIZ UDゴシック" panose="020B0400000000000000" pitchFamily="49" charset="-128"/>
              <a:ea typeface="BIZ UDゴシック" panose="020B0400000000000000" pitchFamily="49" charset="-128"/>
            </a:rPr>
            <a:t>31</a:t>
          </a:r>
          <a:r>
            <a:rPr kumimoji="1" lang="ja-JP" altLang="en-US" sz="1200" b="1">
              <a:solidFill>
                <a:srgbClr val="FF0000"/>
              </a:solidFill>
              <a:latin typeface="BIZ UDゴシック" panose="020B0400000000000000" pitchFamily="49" charset="-128"/>
              <a:ea typeface="BIZ UDゴシック" panose="020B0400000000000000" pitchFamily="49" charset="-128"/>
            </a:rPr>
            <a:t>日</a:t>
          </a:r>
          <a:r>
            <a:rPr kumimoji="1" lang="ja-JP" altLang="en-US" sz="1200" b="1">
              <a:solidFill>
                <a:schemeClr val="bg1"/>
              </a:solidFill>
              <a:latin typeface="BIZ UDゴシック" panose="020B0400000000000000" pitchFamily="49" charset="-128"/>
              <a:ea typeface="BIZ UDゴシック" panose="020B0400000000000000" pitchFamily="49" charset="-128"/>
            </a:rPr>
            <a:t>まで、実施期間は</a:t>
          </a:r>
          <a:r>
            <a:rPr kumimoji="1" lang="ja-JP" altLang="en-US" sz="1200" b="1">
              <a:solidFill>
                <a:srgbClr val="FF0000"/>
              </a:solidFill>
              <a:latin typeface="BIZ UDゴシック" panose="020B0400000000000000" pitchFamily="49" charset="-128"/>
              <a:ea typeface="BIZ UDゴシック" panose="020B0400000000000000" pitchFamily="49" charset="-128"/>
            </a:rPr>
            <a:t>令和●年４月１日～令和●年３月</a:t>
          </a:r>
          <a:r>
            <a:rPr kumimoji="1" lang="en-US" altLang="ja-JP" sz="1200" b="1">
              <a:solidFill>
                <a:srgbClr val="FF0000"/>
              </a:solidFill>
              <a:latin typeface="BIZ UDゴシック" panose="020B0400000000000000" pitchFamily="49" charset="-128"/>
              <a:ea typeface="BIZ UDゴシック" panose="020B0400000000000000" pitchFamily="49" charset="-128"/>
            </a:rPr>
            <a:t>31</a:t>
          </a:r>
          <a:r>
            <a:rPr kumimoji="1" lang="ja-JP" altLang="en-US" sz="1200" b="1">
              <a:solidFill>
                <a:srgbClr val="FF0000"/>
              </a:solidFill>
              <a:latin typeface="BIZ UDゴシック" panose="020B0400000000000000" pitchFamily="49" charset="-128"/>
              <a:ea typeface="BIZ UDゴシック" panose="020B0400000000000000" pitchFamily="49" charset="-128"/>
            </a:rPr>
            <a:t>日</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200" b="1">
            <a:solidFill>
              <a:schemeClr val="bg1"/>
            </a:solidFill>
            <a:latin typeface="BIZ UDゴシック" panose="020B0400000000000000" pitchFamily="49" charset="-128"/>
            <a:ea typeface="BIZ UDゴシック" panose="020B0400000000000000" pitchFamily="49" charset="-128"/>
          </a:endParaRPr>
        </a:p>
        <a:p>
          <a:pPr algn="l"/>
          <a:r>
            <a:rPr kumimoji="1" lang="ja-JP" altLang="en-US" sz="1200" b="1">
              <a:solidFill>
                <a:schemeClr val="bg1"/>
              </a:solidFill>
              <a:latin typeface="BIZ UDゴシック" panose="020B0400000000000000" pitchFamily="49" charset="-128"/>
              <a:ea typeface="BIZ UDゴシック" panose="020B0400000000000000" pitchFamily="49" charset="-128"/>
            </a:rPr>
            <a:t>・実績時　</a:t>
          </a:r>
          <a:r>
            <a:rPr kumimoji="1" lang="en-US" altLang="ja-JP" sz="1200" b="1">
              <a:solidFill>
                <a:schemeClr val="bg1"/>
              </a:solidFill>
              <a:latin typeface="BIZ UDゴシック" panose="020B0400000000000000" pitchFamily="49" charset="-128"/>
              <a:ea typeface="BIZ UDゴシック" panose="020B0400000000000000" pitchFamily="49" charset="-128"/>
            </a:rPr>
            <a:t>…</a:t>
          </a:r>
          <a:r>
            <a:rPr kumimoji="1" lang="ja-JP" altLang="en-US" sz="1200" b="1">
              <a:solidFill>
                <a:schemeClr val="bg1"/>
              </a:solidFill>
              <a:latin typeface="BIZ UDゴシック" panose="020B0400000000000000" pitchFamily="49" charset="-128"/>
              <a:ea typeface="BIZ UDゴシック" panose="020B0400000000000000" pitchFamily="49" charset="-128"/>
            </a:rPr>
            <a:t>　「</a:t>
          </a:r>
          <a:r>
            <a:rPr kumimoji="1" lang="ja-JP" altLang="en-US" sz="1200" b="1">
              <a:solidFill>
                <a:srgbClr val="FF0000"/>
              </a:solidFill>
              <a:latin typeface="BIZ UDゴシック" panose="020B0400000000000000" pitchFamily="49" charset="-128"/>
              <a:ea typeface="BIZ UDゴシック" panose="020B0400000000000000" pitchFamily="49" charset="-128"/>
            </a:rPr>
            <a:t>報告日</a:t>
          </a:r>
          <a:r>
            <a:rPr kumimoji="1" lang="ja-JP" altLang="en-US" sz="1200" b="1">
              <a:solidFill>
                <a:schemeClr val="bg1"/>
              </a:solidFill>
              <a:latin typeface="BIZ UDゴシック" panose="020B0400000000000000" pitchFamily="49" charset="-128"/>
              <a:ea typeface="BIZ UDゴシック" panose="020B0400000000000000" pitchFamily="49" charset="-128"/>
            </a:rPr>
            <a:t>」の日付・</a:t>
          </a:r>
          <a:r>
            <a:rPr kumimoji="1" lang="ja-JP" altLang="ja-JP" sz="1200" b="1">
              <a:solidFill>
                <a:schemeClr val="bg1"/>
              </a:solidFill>
              <a:effectLst/>
              <a:latin typeface="BIZ UDゴシック" panose="020B0400000000000000" pitchFamily="49" charset="-128"/>
              <a:ea typeface="BIZ UDゴシック" panose="020B0400000000000000" pitchFamily="49" charset="-128"/>
              <a:cs typeface="+mn-cs"/>
            </a:rPr>
            <a:t>「実施期間」の（</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実績</a:t>
          </a:r>
          <a:r>
            <a:rPr kumimoji="1" lang="ja-JP" altLang="ja-JP" sz="1200" b="1">
              <a:solidFill>
                <a:schemeClr val="bg1"/>
              </a:solidFill>
              <a:effectLst/>
              <a:latin typeface="BIZ UDゴシック" panose="020B0400000000000000" pitchFamily="49" charset="-128"/>
              <a:ea typeface="BIZ UDゴシック" panose="020B0400000000000000" pitchFamily="49" charset="-128"/>
              <a:cs typeface="+mn-cs"/>
            </a:rPr>
            <a:t>）を入力</a:t>
          </a:r>
          <a:endParaRPr kumimoji="1" lang="en-US" altLang="ja-JP" sz="1200" b="1">
            <a:solidFill>
              <a:schemeClr val="bg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BIZ UDゴシック" panose="020B0400000000000000" pitchFamily="49" charset="-128"/>
              <a:ea typeface="BIZ UDゴシック" panose="020B0400000000000000" pitchFamily="49" charset="-128"/>
              <a:cs typeface="+mn-cs"/>
            </a:rPr>
            <a:t>　　　　　　　</a:t>
          </a:r>
          <a:r>
            <a:rPr kumimoji="1" lang="en-US" altLang="ja-JP" sz="1200" b="1">
              <a:solidFill>
                <a:schemeClr val="bg1"/>
              </a:solidFill>
              <a:effectLst/>
              <a:latin typeface="BIZ UDゴシック" panose="020B0400000000000000" pitchFamily="49" charset="-128"/>
              <a:ea typeface="BIZ UDゴシック" panose="020B0400000000000000" pitchFamily="49" charset="-128"/>
              <a:cs typeface="+mn-cs"/>
            </a:rPr>
            <a:t>※</a:t>
          </a:r>
          <a:r>
            <a:rPr kumimoji="1" lang="ja-JP" altLang="en-US" sz="1200" b="1">
              <a:solidFill>
                <a:schemeClr val="bg1"/>
              </a:solidFill>
              <a:effectLst/>
              <a:latin typeface="BIZ UDゴシック" panose="020B0400000000000000" pitchFamily="49" charset="-128"/>
              <a:ea typeface="BIZ UDゴシック" panose="020B0400000000000000" pitchFamily="49" charset="-128"/>
              <a:cs typeface="+mn-cs"/>
            </a:rPr>
            <a:t>報告日</a:t>
          </a:r>
          <a:r>
            <a:rPr kumimoji="1" lang="ja-JP" altLang="ja-JP" sz="1200" b="1">
              <a:solidFill>
                <a:schemeClr val="bg1"/>
              </a:solidFill>
              <a:effectLst/>
              <a:latin typeface="BIZ UDゴシック" panose="020B0400000000000000" pitchFamily="49" charset="-128"/>
              <a:ea typeface="BIZ UDゴシック" panose="020B0400000000000000" pitchFamily="49" charset="-128"/>
              <a:cs typeface="+mn-cs"/>
            </a:rPr>
            <a:t>は</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３</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月</a:t>
          </a:r>
          <a:r>
            <a:rPr kumimoji="1" lang="en-US" altLang="ja-JP" sz="1200" b="1">
              <a:solidFill>
                <a:srgbClr val="FF0000"/>
              </a:solidFill>
              <a:effectLst/>
              <a:latin typeface="BIZ UDゴシック" panose="020B0400000000000000" pitchFamily="49" charset="-128"/>
              <a:ea typeface="BIZ UDゴシック" panose="020B0400000000000000" pitchFamily="49" charset="-128"/>
              <a:cs typeface="+mn-cs"/>
            </a:rPr>
            <a:t>31</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日</a:t>
          </a:r>
          <a:r>
            <a:rPr kumimoji="1" lang="ja-JP" altLang="ja-JP" sz="1200" b="1">
              <a:solidFill>
                <a:schemeClr val="bg1"/>
              </a:solidFill>
              <a:effectLst/>
              <a:latin typeface="BIZ UDゴシック" panose="020B0400000000000000" pitchFamily="49" charset="-128"/>
              <a:ea typeface="BIZ UDゴシック" panose="020B0400000000000000" pitchFamily="49" charset="-128"/>
              <a:cs typeface="+mn-cs"/>
            </a:rPr>
            <a:t>まで、実施期間は</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令和●年４月１日～令和●年３月</a:t>
          </a:r>
          <a:r>
            <a:rPr kumimoji="1" lang="en-US" altLang="ja-JP" sz="1200" b="1">
              <a:solidFill>
                <a:srgbClr val="FF0000"/>
              </a:solidFill>
              <a:effectLst/>
              <a:latin typeface="BIZ UDゴシック" panose="020B0400000000000000" pitchFamily="49" charset="-128"/>
              <a:ea typeface="BIZ UDゴシック" panose="020B0400000000000000" pitchFamily="49" charset="-128"/>
              <a:cs typeface="+mn-cs"/>
            </a:rPr>
            <a:t>31</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日</a:t>
          </a:r>
          <a:endParaRPr lang="ja-JP" altLang="ja-JP" sz="1200">
            <a:solidFill>
              <a:srgbClr val="FF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47625</xdr:colOff>
      <xdr:row>1</xdr:row>
      <xdr:rowOff>171450</xdr:rowOff>
    </xdr:from>
    <xdr:to>
      <xdr:col>35</xdr:col>
      <xdr:colOff>15875</xdr:colOff>
      <xdr:row>11</xdr:row>
      <xdr:rowOff>95250</xdr:rowOff>
    </xdr:to>
    <xdr:sp macro="" textlink="">
      <xdr:nvSpPr>
        <xdr:cNvPr id="3" name="角丸四角形 2"/>
        <xdr:cNvSpPr/>
      </xdr:nvSpPr>
      <xdr:spPr>
        <a:xfrm>
          <a:off x="6992938" y="401638"/>
          <a:ext cx="4706937" cy="222567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u="none">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200" b="1" u="none">
              <a:solidFill>
                <a:srgbClr val="FF0000"/>
              </a:solidFill>
              <a:effectLst/>
              <a:latin typeface="BIZ UDゴシック" panose="020B0400000000000000" pitchFamily="49" charset="-128"/>
              <a:ea typeface="BIZ UDゴシック" panose="020B0400000000000000" pitchFamily="49" charset="-128"/>
              <a:cs typeface="+mn-cs"/>
            </a:rPr>
            <a:t>日付</a:t>
          </a:r>
          <a:r>
            <a:rPr kumimoji="1" lang="ja-JP" altLang="en-US" sz="1200" b="1" u="none">
              <a:solidFill>
                <a:schemeClr val="lt1"/>
              </a:solidFill>
              <a:effectLst/>
              <a:latin typeface="BIZ UDゴシック" panose="020B0400000000000000" pitchFamily="49" charset="-128"/>
              <a:ea typeface="BIZ UDゴシック" panose="020B0400000000000000" pitchFamily="49" charset="-128"/>
              <a:cs typeface="+mn-cs"/>
            </a:rPr>
            <a:t>と</a:t>
          </a:r>
          <a:r>
            <a:rPr kumimoji="1" lang="ja-JP" altLang="en-US" sz="1200" b="1" u="none">
              <a:solidFill>
                <a:srgbClr val="FF0000"/>
              </a:solidFill>
              <a:effectLst/>
              <a:latin typeface="BIZ UDゴシック" panose="020B0400000000000000" pitchFamily="49" charset="-128"/>
              <a:ea typeface="BIZ UDゴシック" panose="020B0400000000000000" pitchFamily="49" charset="-128"/>
              <a:cs typeface="+mn-cs"/>
            </a:rPr>
            <a:t>金額</a:t>
          </a:r>
          <a:r>
            <a:rPr kumimoji="1" lang="ja-JP" altLang="en-US" sz="1200" b="1" u="none">
              <a:solidFill>
                <a:schemeClr val="lt1"/>
              </a:solidFill>
              <a:effectLst/>
              <a:latin typeface="BIZ UDゴシック" panose="020B0400000000000000" pitchFamily="49" charset="-128"/>
              <a:ea typeface="BIZ UDゴシック" panose="020B0400000000000000" pitchFamily="49" charset="-128"/>
              <a:cs typeface="+mn-cs"/>
            </a:rPr>
            <a:t>は</a:t>
          </a:r>
          <a:r>
            <a:rPr kumimoji="1" lang="ja-JP" altLang="en-US" sz="1200" b="1" u="none">
              <a:solidFill>
                <a:srgbClr val="FF0000"/>
              </a:solidFill>
              <a:effectLst/>
              <a:latin typeface="BIZ UDゴシック" panose="020B0400000000000000" pitchFamily="49" charset="-128"/>
              <a:ea typeface="BIZ UDゴシック" panose="020B0400000000000000" pitchFamily="49" charset="-128"/>
              <a:cs typeface="+mn-cs"/>
            </a:rPr>
            <a:t>空欄のまま</a:t>
          </a:r>
          <a:r>
            <a:rPr kumimoji="1" lang="ja-JP" altLang="en-US" sz="1200" b="1" u="none">
              <a:solidFill>
                <a:schemeClr val="lt1"/>
              </a:solidFill>
              <a:effectLst/>
              <a:latin typeface="BIZ UDゴシック" panose="020B0400000000000000" pitchFamily="49" charset="-128"/>
              <a:ea typeface="BIZ UDゴシック" panose="020B0400000000000000" pitchFamily="49" charset="-128"/>
              <a:cs typeface="+mn-cs"/>
            </a:rPr>
            <a:t>ご提出ください</a:t>
          </a:r>
          <a:endParaRPr kumimoji="1" lang="en-US" altLang="ja-JP" sz="1200" b="1" u="none">
            <a:solidFill>
              <a:schemeClr val="lt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none">
              <a:solidFill>
                <a:schemeClr val="lt1"/>
              </a:solidFill>
              <a:effectLst/>
              <a:latin typeface="BIZ UDゴシック" panose="020B0400000000000000" pitchFamily="49" charset="-128"/>
              <a:ea typeface="BIZ UDゴシック" panose="020B0400000000000000" pitchFamily="49" charset="-128"/>
              <a:cs typeface="+mn-cs"/>
            </a:rPr>
            <a:t>★自治会名と自治会長名は様式</a:t>
          </a:r>
          <a:r>
            <a:rPr kumimoji="1" lang="en-US" altLang="ja-JP" sz="1200" b="1" u="none">
              <a:solidFill>
                <a:schemeClr val="lt1"/>
              </a:solidFill>
              <a:effectLst/>
              <a:latin typeface="BIZ UDゴシック" panose="020B0400000000000000" pitchFamily="49" charset="-128"/>
              <a:ea typeface="BIZ UDゴシック" panose="020B0400000000000000" pitchFamily="49" charset="-128"/>
              <a:cs typeface="+mn-cs"/>
            </a:rPr>
            <a:t>1</a:t>
          </a:r>
          <a:r>
            <a:rPr kumimoji="1" lang="ja-JP" altLang="en-US" sz="1200" b="1" u="none">
              <a:solidFill>
                <a:schemeClr val="lt1"/>
              </a:solidFill>
              <a:effectLst/>
              <a:latin typeface="BIZ UDゴシック" panose="020B0400000000000000" pitchFamily="49" charset="-128"/>
              <a:ea typeface="BIZ UDゴシック" panose="020B0400000000000000" pitchFamily="49" charset="-128"/>
              <a:cs typeface="+mn-cs"/>
            </a:rPr>
            <a:t>号から転記されます</a:t>
          </a:r>
          <a:endParaRPr kumimoji="1" lang="en-US" altLang="ja-JP" sz="1200" b="1" u="none">
            <a:solidFill>
              <a:schemeClr val="lt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none">
              <a:solidFill>
                <a:schemeClr val="lt1"/>
              </a:solidFill>
              <a:effectLst/>
              <a:latin typeface="BIZ UDゴシック" panose="020B0400000000000000" pitchFamily="49" charset="-128"/>
              <a:ea typeface="BIZ UDゴシック" panose="020B0400000000000000" pitchFamily="49" charset="-128"/>
              <a:cs typeface="+mn-cs"/>
            </a:rPr>
            <a:t>★提出方法は２通りあります</a:t>
          </a:r>
          <a:endParaRPr kumimoji="1" lang="en-US" altLang="ja-JP" sz="1200" b="1" u="none">
            <a:solidFill>
              <a:schemeClr val="lt1"/>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a:solidFill>
              <a:schemeClr val="lt1"/>
            </a:solidFill>
            <a:effectLst/>
            <a:latin typeface="BIZ UDゴシック" panose="020B0400000000000000" pitchFamily="49" charset="-128"/>
            <a:ea typeface="BIZ UDゴシック" panose="020B0400000000000000" pitchFamily="49" charset="-128"/>
            <a:cs typeface="+mn-cs"/>
          </a:endParaRPr>
        </a:p>
        <a:p>
          <a:r>
            <a:rPr kumimoji="1" lang="ja-JP" altLang="ja-JP" sz="1100" b="1">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100" b="1">
              <a:solidFill>
                <a:schemeClr val="lt1"/>
              </a:solidFill>
              <a:effectLst/>
              <a:latin typeface="BIZ UDゴシック" panose="020B0400000000000000" pitchFamily="49" charset="-128"/>
              <a:ea typeface="BIZ UDゴシック" panose="020B0400000000000000" pitchFamily="49" charset="-128"/>
              <a:cs typeface="+mn-cs"/>
            </a:rPr>
            <a:t>押印して提出　</a:t>
          </a:r>
          <a:r>
            <a:rPr kumimoji="1" lang="ja-JP" altLang="ja-JP" sz="1100" b="1">
              <a:solidFill>
                <a:schemeClr val="lt1"/>
              </a:solidFill>
              <a:effectLst/>
              <a:latin typeface="BIZ UDゴシック" panose="020B0400000000000000" pitchFamily="49" charset="-128"/>
              <a:ea typeface="BIZ UDゴシック" panose="020B0400000000000000" pitchFamily="49" charset="-128"/>
              <a:cs typeface="+mn-cs"/>
            </a:rPr>
            <a:t>　</a:t>
          </a:r>
          <a:r>
            <a:rPr kumimoji="1" lang="en-US" altLang="ja-JP" sz="1100" b="1">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ja-JP" sz="1100" b="1">
              <a:solidFill>
                <a:schemeClr val="lt1"/>
              </a:solidFill>
              <a:effectLst/>
              <a:latin typeface="BIZ UDゴシック" panose="020B0400000000000000" pitchFamily="49" charset="-128"/>
              <a:ea typeface="BIZ UDゴシック" panose="020B0400000000000000" pitchFamily="49" charset="-128"/>
              <a:cs typeface="+mn-cs"/>
            </a:rPr>
            <a:t>　</a:t>
          </a:r>
          <a:r>
            <a:rPr kumimoji="1" lang="ja-JP" altLang="en-US" sz="1100" b="1">
              <a:solidFill>
                <a:schemeClr val="lt1"/>
              </a:solidFill>
              <a:effectLst/>
              <a:latin typeface="BIZ UDゴシック" panose="020B0400000000000000" pitchFamily="49" charset="-128"/>
              <a:ea typeface="BIZ UDゴシック" panose="020B0400000000000000" pitchFamily="49" charset="-128"/>
              <a:cs typeface="+mn-cs"/>
            </a:rPr>
            <a:t>紙ベースのみ提出可能</a:t>
          </a:r>
          <a:endParaRPr kumimoji="1" lang="en-US" altLang="ja-JP" sz="1100" b="1">
            <a:solidFill>
              <a:schemeClr val="lt1"/>
            </a:solidFill>
            <a:effectLst/>
            <a:latin typeface="BIZ UDゴシック" panose="020B0400000000000000" pitchFamily="49" charset="-128"/>
            <a:ea typeface="BIZ UDゴシック" panose="020B0400000000000000" pitchFamily="49" charset="-128"/>
            <a:cs typeface="+mn-cs"/>
          </a:endParaRPr>
        </a:p>
        <a:p>
          <a:r>
            <a:rPr kumimoji="1" lang="ja-JP" altLang="en-US" sz="1100" b="1">
              <a:solidFill>
                <a:schemeClr val="lt1"/>
              </a:solidFill>
              <a:effectLst/>
              <a:latin typeface="BIZ UDゴシック" panose="020B0400000000000000" pitchFamily="49" charset="-128"/>
              <a:ea typeface="BIZ UDゴシック" panose="020B0400000000000000" pitchFamily="49" charset="-128"/>
              <a:cs typeface="+mn-cs"/>
            </a:rPr>
            <a:t>　　　　　　　　　　　本ページを印刷し、押印して会館に提出</a:t>
          </a:r>
          <a:endParaRPr kumimoji="1" lang="en-US" altLang="ja-JP" sz="1100" b="1">
            <a:solidFill>
              <a:schemeClr val="lt1"/>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a:solidFill>
              <a:schemeClr val="lt1"/>
            </a:solidFill>
            <a:effectLst/>
            <a:latin typeface="BIZ UDゴシック" panose="020B0400000000000000" pitchFamily="49" charset="-128"/>
            <a:ea typeface="BIZ UDゴシック" panose="020B0400000000000000" pitchFamily="49" charset="-128"/>
            <a:cs typeface="+mn-cs"/>
          </a:endParaRPr>
        </a:p>
        <a:p>
          <a:r>
            <a:rPr kumimoji="1" lang="ja-JP" altLang="ja-JP" sz="1100" b="1">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100" b="1">
              <a:solidFill>
                <a:schemeClr val="lt1"/>
              </a:solidFill>
              <a:effectLst/>
              <a:latin typeface="BIZ UDゴシック" panose="020B0400000000000000" pitchFamily="49" charset="-128"/>
              <a:ea typeface="BIZ UDゴシック" panose="020B0400000000000000" pitchFamily="49" charset="-128"/>
              <a:cs typeface="+mn-cs"/>
            </a:rPr>
            <a:t>押印せずに提出</a:t>
          </a:r>
          <a:r>
            <a:rPr kumimoji="1" lang="ja-JP" altLang="ja-JP" sz="1100" b="1">
              <a:solidFill>
                <a:schemeClr val="lt1"/>
              </a:solidFill>
              <a:effectLst/>
              <a:latin typeface="BIZ UDゴシック" panose="020B0400000000000000" pitchFamily="49" charset="-128"/>
              <a:ea typeface="BIZ UDゴシック" panose="020B0400000000000000" pitchFamily="49" charset="-128"/>
              <a:cs typeface="+mn-cs"/>
            </a:rPr>
            <a:t>　</a:t>
          </a:r>
          <a:r>
            <a:rPr kumimoji="1" lang="en-US" altLang="ja-JP" sz="1100" b="1">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ja-JP" sz="1100" b="1">
              <a:solidFill>
                <a:schemeClr val="lt1"/>
              </a:solidFill>
              <a:effectLst/>
              <a:latin typeface="BIZ UDゴシック" panose="020B0400000000000000" pitchFamily="49" charset="-128"/>
              <a:ea typeface="BIZ UDゴシック" panose="020B0400000000000000" pitchFamily="49" charset="-128"/>
              <a:cs typeface="+mn-cs"/>
            </a:rPr>
            <a:t>　</a:t>
          </a:r>
          <a:r>
            <a:rPr kumimoji="1" lang="ja-JP" altLang="en-US" sz="1100" b="1">
              <a:solidFill>
                <a:schemeClr val="lt1"/>
              </a:solidFill>
              <a:effectLst/>
              <a:latin typeface="BIZ UDゴシック" panose="020B0400000000000000" pitchFamily="49" charset="-128"/>
              <a:ea typeface="BIZ UDゴシック" panose="020B0400000000000000" pitchFamily="49" charset="-128"/>
              <a:cs typeface="+mn-cs"/>
            </a:rPr>
            <a:t>紙、データどちらでも提出可能</a:t>
          </a:r>
          <a:endParaRPr kumimoji="1" lang="en-US" altLang="ja-JP" sz="1100" b="1">
            <a:solidFill>
              <a:schemeClr val="lt1"/>
            </a:solidFill>
            <a:effectLst/>
            <a:latin typeface="BIZ UDゴシック" panose="020B0400000000000000" pitchFamily="49" charset="-128"/>
            <a:ea typeface="BIZ UDゴシック" panose="020B0400000000000000" pitchFamily="49" charset="-128"/>
            <a:cs typeface="+mn-cs"/>
          </a:endParaRPr>
        </a:p>
        <a:p>
          <a:r>
            <a:rPr kumimoji="1" lang="ja-JP" altLang="en-US" sz="1100" b="1">
              <a:solidFill>
                <a:schemeClr val="lt1"/>
              </a:solidFill>
              <a:effectLst/>
              <a:latin typeface="BIZ UDゴシック" panose="020B0400000000000000" pitchFamily="49" charset="-128"/>
              <a:ea typeface="BIZ UDゴシック" panose="020B0400000000000000" pitchFamily="49" charset="-128"/>
              <a:cs typeface="+mn-cs"/>
            </a:rPr>
            <a:t>　　　　　　　　　　　自治会長名下部の</a:t>
          </a:r>
          <a:r>
            <a:rPr kumimoji="1" lang="ja-JP" altLang="en-US" sz="1100" b="1">
              <a:solidFill>
                <a:srgbClr val="FF0000"/>
              </a:solidFill>
              <a:effectLst/>
              <a:latin typeface="BIZ UDゴシック" panose="020B0400000000000000" pitchFamily="49" charset="-128"/>
              <a:ea typeface="BIZ UDゴシック" panose="020B0400000000000000" pitchFamily="49" charset="-128"/>
              <a:cs typeface="+mn-cs"/>
            </a:rPr>
            <a:t>電話番号を記入</a:t>
          </a:r>
          <a:r>
            <a:rPr kumimoji="1" lang="ja-JP" altLang="en-US" sz="1100" b="1">
              <a:solidFill>
                <a:schemeClr val="lt1"/>
              </a:solidFill>
              <a:effectLst/>
              <a:latin typeface="BIZ UDゴシック" panose="020B0400000000000000" pitchFamily="49" charset="-128"/>
              <a:ea typeface="BIZ UDゴシック" panose="020B0400000000000000" pitchFamily="49" charset="-128"/>
              <a:cs typeface="+mn-cs"/>
            </a:rPr>
            <a:t>して提出</a:t>
          </a:r>
          <a:endParaRPr lang="ja-JP" altLang="ja-JP" sz="1200">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6</xdr:row>
          <xdr:rowOff>76200</xdr:rowOff>
        </xdr:from>
        <xdr:to>
          <xdr:col>4</xdr:col>
          <xdr:colOff>60960</xdr:colOff>
          <xdr:row>6</xdr:row>
          <xdr:rowOff>304800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xdr:row>
          <xdr:rowOff>76200</xdr:rowOff>
        </xdr:from>
        <xdr:to>
          <xdr:col>7</xdr:col>
          <xdr:colOff>60960</xdr:colOff>
          <xdr:row>6</xdr:row>
          <xdr:rowOff>304800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xdr:row>
          <xdr:rowOff>76200</xdr:rowOff>
        </xdr:from>
        <xdr:to>
          <xdr:col>7</xdr:col>
          <xdr:colOff>60960</xdr:colOff>
          <xdr:row>7</xdr:row>
          <xdr:rowOff>304800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7</xdr:row>
          <xdr:rowOff>76200</xdr:rowOff>
        </xdr:from>
        <xdr:to>
          <xdr:col>4</xdr:col>
          <xdr:colOff>60960</xdr:colOff>
          <xdr:row>7</xdr:row>
          <xdr:rowOff>304800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xdr:row>
          <xdr:rowOff>76200</xdr:rowOff>
        </xdr:from>
        <xdr:to>
          <xdr:col>10</xdr:col>
          <xdr:colOff>60960</xdr:colOff>
          <xdr:row>6</xdr:row>
          <xdr:rowOff>304800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xdr:row>
          <xdr:rowOff>76200</xdr:rowOff>
        </xdr:from>
        <xdr:to>
          <xdr:col>10</xdr:col>
          <xdr:colOff>60960</xdr:colOff>
          <xdr:row>7</xdr:row>
          <xdr:rowOff>304800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6</xdr:row>
          <xdr:rowOff>76200</xdr:rowOff>
        </xdr:from>
        <xdr:to>
          <xdr:col>13</xdr:col>
          <xdr:colOff>60960</xdr:colOff>
          <xdr:row>6</xdr:row>
          <xdr:rowOff>304800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7</xdr:row>
          <xdr:rowOff>76200</xdr:rowOff>
        </xdr:from>
        <xdr:to>
          <xdr:col>13</xdr:col>
          <xdr:colOff>60960</xdr:colOff>
          <xdr:row>7</xdr:row>
          <xdr:rowOff>304800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6</xdr:row>
          <xdr:rowOff>76200</xdr:rowOff>
        </xdr:from>
        <xdr:to>
          <xdr:col>16</xdr:col>
          <xdr:colOff>60960</xdr:colOff>
          <xdr:row>6</xdr:row>
          <xdr:rowOff>304800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7</xdr:row>
          <xdr:rowOff>76200</xdr:rowOff>
        </xdr:from>
        <xdr:to>
          <xdr:col>16</xdr:col>
          <xdr:colOff>60960</xdr:colOff>
          <xdr:row>7</xdr:row>
          <xdr:rowOff>304800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11</xdr:row>
          <xdr:rowOff>53340</xdr:rowOff>
        </xdr:from>
        <xdr:to>
          <xdr:col>1</xdr:col>
          <xdr:colOff>289560</xdr:colOff>
          <xdr:row>11</xdr:row>
          <xdr:rowOff>289560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12</xdr:row>
          <xdr:rowOff>53340</xdr:rowOff>
        </xdr:from>
        <xdr:to>
          <xdr:col>1</xdr:col>
          <xdr:colOff>304800</xdr:colOff>
          <xdr:row>12</xdr:row>
          <xdr:rowOff>304800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13</xdr:row>
          <xdr:rowOff>53340</xdr:rowOff>
        </xdr:from>
        <xdr:to>
          <xdr:col>1</xdr:col>
          <xdr:colOff>304800</xdr:colOff>
          <xdr:row>13</xdr:row>
          <xdr:rowOff>304800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14</xdr:row>
          <xdr:rowOff>53340</xdr:rowOff>
        </xdr:from>
        <xdr:to>
          <xdr:col>1</xdr:col>
          <xdr:colOff>304800</xdr:colOff>
          <xdr:row>14</xdr:row>
          <xdr:rowOff>304800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15</xdr:row>
          <xdr:rowOff>53340</xdr:rowOff>
        </xdr:from>
        <xdr:to>
          <xdr:col>1</xdr:col>
          <xdr:colOff>304800</xdr:colOff>
          <xdr:row>15</xdr:row>
          <xdr:rowOff>304800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18</xdr:row>
          <xdr:rowOff>68580</xdr:rowOff>
        </xdr:from>
        <xdr:to>
          <xdr:col>0</xdr:col>
          <xdr:colOff>335280</xdr:colOff>
          <xdr:row>18</xdr:row>
          <xdr:rowOff>304800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19</xdr:row>
          <xdr:rowOff>68580</xdr:rowOff>
        </xdr:from>
        <xdr:to>
          <xdr:col>1</xdr:col>
          <xdr:colOff>0</xdr:colOff>
          <xdr:row>19</xdr:row>
          <xdr:rowOff>335280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20</xdr:row>
          <xdr:rowOff>53340</xdr:rowOff>
        </xdr:from>
        <xdr:to>
          <xdr:col>1</xdr:col>
          <xdr:colOff>7620</xdr:colOff>
          <xdr:row>20</xdr:row>
          <xdr:rowOff>304800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21</xdr:row>
          <xdr:rowOff>68580</xdr:rowOff>
        </xdr:from>
        <xdr:to>
          <xdr:col>0</xdr:col>
          <xdr:colOff>358140</xdr:colOff>
          <xdr:row>21</xdr:row>
          <xdr:rowOff>320040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22</xdr:row>
          <xdr:rowOff>68580</xdr:rowOff>
        </xdr:from>
        <xdr:to>
          <xdr:col>1</xdr:col>
          <xdr:colOff>0</xdr:colOff>
          <xdr:row>22</xdr:row>
          <xdr:rowOff>304800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23</xdr:row>
          <xdr:rowOff>68580</xdr:rowOff>
        </xdr:from>
        <xdr:to>
          <xdr:col>0</xdr:col>
          <xdr:colOff>350520</xdr:colOff>
          <xdr:row>23</xdr:row>
          <xdr:rowOff>304800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24</xdr:row>
          <xdr:rowOff>68580</xdr:rowOff>
        </xdr:from>
        <xdr:to>
          <xdr:col>1</xdr:col>
          <xdr:colOff>22860</xdr:colOff>
          <xdr:row>24</xdr:row>
          <xdr:rowOff>304800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25</xdr:row>
          <xdr:rowOff>68580</xdr:rowOff>
        </xdr:from>
        <xdr:to>
          <xdr:col>1</xdr:col>
          <xdr:colOff>0</xdr:colOff>
          <xdr:row>25</xdr:row>
          <xdr:rowOff>304800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26</xdr:row>
          <xdr:rowOff>68580</xdr:rowOff>
        </xdr:from>
        <xdr:to>
          <xdr:col>0</xdr:col>
          <xdr:colOff>350520</xdr:colOff>
          <xdr:row>26</xdr:row>
          <xdr:rowOff>304800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27</xdr:row>
          <xdr:rowOff>68580</xdr:rowOff>
        </xdr:from>
        <xdr:to>
          <xdr:col>2</xdr:col>
          <xdr:colOff>76200</xdr:colOff>
          <xdr:row>27</xdr:row>
          <xdr:rowOff>304800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28</xdr:row>
          <xdr:rowOff>68580</xdr:rowOff>
        </xdr:from>
        <xdr:to>
          <xdr:col>0</xdr:col>
          <xdr:colOff>350520</xdr:colOff>
          <xdr:row>28</xdr:row>
          <xdr:rowOff>304800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29</xdr:row>
          <xdr:rowOff>60960</xdr:rowOff>
        </xdr:from>
        <xdr:to>
          <xdr:col>1</xdr:col>
          <xdr:colOff>7620</xdr:colOff>
          <xdr:row>29</xdr:row>
          <xdr:rowOff>304800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19</xdr:row>
          <xdr:rowOff>68580</xdr:rowOff>
        </xdr:from>
        <xdr:to>
          <xdr:col>1</xdr:col>
          <xdr:colOff>358140</xdr:colOff>
          <xdr:row>19</xdr:row>
          <xdr:rowOff>304800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20</xdr:row>
          <xdr:rowOff>68580</xdr:rowOff>
        </xdr:from>
        <xdr:to>
          <xdr:col>1</xdr:col>
          <xdr:colOff>342900</xdr:colOff>
          <xdr:row>20</xdr:row>
          <xdr:rowOff>304800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18</xdr:row>
          <xdr:rowOff>68580</xdr:rowOff>
        </xdr:from>
        <xdr:to>
          <xdr:col>1</xdr:col>
          <xdr:colOff>350520</xdr:colOff>
          <xdr:row>18</xdr:row>
          <xdr:rowOff>304800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23</xdr:row>
          <xdr:rowOff>68580</xdr:rowOff>
        </xdr:from>
        <xdr:to>
          <xdr:col>2</xdr:col>
          <xdr:colOff>7620</xdr:colOff>
          <xdr:row>23</xdr:row>
          <xdr:rowOff>304800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68580</xdr:rowOff>
        </xdr:from>
        <xdr:to>
          <xdr:col>2</xdr:col>
          <xdr:colOff>0</xdr:colOff>
          <xdr:row>24</xdr:row>
          <xdr:rowOff>304800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25</xdr:row>
          <xdr:rowOff>68580</xdr:rowOff>
        </xdr:from>
        <xdr:to>
          <xdr:col>2</xdr:col>
          <xdr:colOff>7620</xdr:colOff>
          <xdr:row>25</xdr:row>
          <xdr:rowOff>304800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29</xdr:row>
          <xdr:rowOff>68580</xdr:rowOff>
        </xdr:from>
        <xdr:to>
          <xdr:col>1</xdr:col>
          <xdr:colOff>350520</xdr:colOff>
          <xdr:row>29</xdr:row>
          <xdr:rowOff>304800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28</xdr:row>
          <xdr:rowOff>68580</xdr:rowOff>
        </xdr:from>
        <xdr:to>
          <xdr:col>2</xdr:col>
          <xdr:colOff>0</xdr:colOff>
          <xdr:row>28</xdr:row>
          <xdr:rowOff>304800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27</xdr:row>
          <xdr:rowOff>68580</xdr:rowOff>
        </xdr:from>
        <xdr:to>
          <xdr:col>1</xdr:col>
          <xdr:colOff>358140</xdr:colOff>
          <xdr:row>27</xdr:row>
          <xdr:rowOff>304800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26</xdr:row>
          <xdr:rowOff>68580</xdr:rowOff>
        </xdr:from>
        <xdr:to>
          <xdr:col>1</xdr:col>
          <xdr:colOff>358140</xdr:colOff>
          <xdr:row>26</xdr:row>
          <xdr:rowOff>304800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31</xdr:row>
          <xdr:rowOff>68580</xdr:rowOff>
        </xdr:from>
        <xdr:to>
          <xdr:col>1</xdr:col>
          <xdr:colOff>7620</xdr:colOff>
          <xdr:row>31</xdr:row>
          <xdr:rowOff>304800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xdr:colOff>
          <xdr:row>31</xdr:row>
          <xdr:rowOff>68580</xdr:rowOff>
        </xdr:from>
        <xdr:to>
          <xdr:col>4</xdr:col>
          <xdr:colOff>358140</xdr:colOff>
          <xdr:row>31</xdr:row>
          <xdr:rowOff>304800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31</xdr:row>
          <xdr:rowOff>68580</xdr:rowOff>
        </xdr:from>
        <xdr:to>
          <xdr:col>8</xdr:col>
          <xdr:colOff>358140</xdr:colOff>
          <xdr:row>31</xdr:row>
          <xdr:rowOff>304800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31</xdr:row>
          <xdr:rowOff>68580</xdr:rowOff>
        </xdr:from>
        <xdr:to>
          <xdr:col>13</xdr:col>
          <xdr:colOff>15240</xdr:colOff>
          <xdr:row>31</xdr:row>
          <xdr:rowOff>304800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31</xdr:row>
          <xdr:rowOff>68580</xdr:rowOff>
        </xdr:from>
        <xdr:to>
          <xdr:col>17</xdr:col>
          <xdr:colOff>358140</xdr:colOff>
          <xdr:row>31</xdr:row>
          <xdr:rowOff>304800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22</xdr:row>
          <xdr:rowOff>53340</xdr:rowOff>
        </xdr:from>
        <xdr:to>
          <xdr:col>26</xdr:col>
          <xdr:colOff>670560</xdr:colOff>
          <xdr:row>22</xdr:row>
          <xdr:rowOff>304800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23</xdr:row>
          <xdr:rowOff>53340</xdr:rowOff>
        </xdr:from>
        <xdr:to>
          <xdr:col>26</xdr:col>
          <xdr:colOff>670560</xdr:colOff>
          <xdr:row>23</xdr:row>
          <xdr:rowOff>304800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24</xdr:row>
          <xdr:rowOff>53340</xdr:rowOff>
        </xdr:from>
        <xdr:to>
          <xdr:col>26</xdr:col>
          <xdr:colOff>670560</xdr:colOff>
          <xdr:row>24</xdr:row>
          <xdr:rowOff>304800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25</xdr:row>
          <xdr:rowOff>53340</xdr:rowOff>
        </xdr:from>
        <xdr:to>
          <xdr:col>26</xdr:col>
          <xdr:colOff>670560</xdr:colOff>
          <xdr:row>25</xdr:row>
          <xdr:rowOff>304800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26</xdr:row>
          <xdr:rowOff>53340</xdr:rowOff>
        </xdr:from>
        <xdr:to>
          <xdr:col>26</xdr:col>
          <xdr:colOff>670560</xdr:colOff>
          <xdr:row>26</xdr:row>
          <xdr:rowOff>304800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27</xdr:row>
          <xdr:rowOff>53340</xdr:rowOff>
        </xdr:from>
        <xdr:to>
          <xdr:col>26</xdr:col>
          <xdr:colOff>670560</xdr:colOff>
          <xdr:row>27</xdr:row>
          <xdr:rowOff>304800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28</xdr:row>
          <xdr:rowOff>53340</xdr:rowOff>
        </xdr:from>
        <xdr:to>
          <xdr:col>26</xdr:col>
          <xdr:colOff>670560</xdr:colOff>
          <xdr:row>28</xdr:row>
          <xdr:rowOff>304800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29</xdr:row>
          <xdr:rowOff>53340</xdr:rowOff>
        </xdr:from>
        <xdr:to>
          <xdr:col>26</xdr:col>
          <xdr:colOff>670560</xdr:colOff>
          <xdr:row>29</xdr:row>
          <xdr:rowOff>304800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30</xdr:row>
          <xdr:rowOff>53340</xdr:rowOff>
        </xdr:from>
        <xdr:to>
          <xdr:col>26</xdr:col>
          <xdr:colOff>670560</xdr:colOff>
          <xdr:row>30</xdr:row>
          <xdr:rowOff>304800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3</xdr:row>
          <xdr:rowOff>53340</xdr:rowOff>
        </xdr:from>
        <xdr:to>
          <xdr:col>26</xdr:col>
          <xdr:colOff>518160</xdr:colOff>
          <xdr:row>3</xdr:row>
          <xdr:rowOff>304800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4</xdr:row>
          <xdr:rowOff>53340</xdr:rowOff>
        </xdr:from>
        <xdr:to>
          <xdr:col>26</xdr:col>
          <xdr:colOff>518160</xdr:colOff>
          <xdr:row>4</xdr:row>
          <xdr:rowOff>304800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5</xdr:row>
          <xdr:rowOff>53340</xdr:rowOff>
        </xdr:from>
        <xdr:to>
          <xdr:col>26</xdr:col>
          <xdr:colOff>518160</xdr:colOff>
          <xdr:row>5</xdr:row>
          <xdr:rowOff>304800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6</xdr:row>
          <xdr:rowOff>53340</xdr:rowOff>
        </xdr:from>
        <xdr:to>
          <xdr:col>26</xdr:col>
          <xdr:colOff>518160</xdr:colOff>
          <xdr:row>6</xdr:row>
          <xdr:rowOff>304800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7</xdr:row>
          <xdr:rowOff>53340</xdr:rowOff>
        </xdr:from>
        <xdr:to>
          <xdr:col>26</xdr:col>
          <xdr:colOff>518160</xdr:colOff>
          <xdr:row>7</xdr:row>
          <xdr:rowOff>304800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8</xdr:row>
          <xdr:rowOff>53340</xdr:rowOff>
        </xdr:from>
        <xdr:to>
          <xdr:col>26</xdr:col>
          <xdr:colOff>518160</xdr:colOff>
          <xdr:row>8</xdr:row>
          <xdr:rowOff>304800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9</xdr:row>
          <xdr:rowOff>53340</xdr:rowOff>
        </xdr:from>
        <xdr:to>
          <xdr:col>26</xdr:col>
          <xdr:colOff>518160</xdr:colOff>
          <xdr:row>9</xdr:row>
          <xdr:rowOff>304800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10</xdr:row>
          <xdr:rowOff>53340</xdr:rowOff>
        </xdr:from>
        <xdr:to>
          <xdr:col>26</xdr:col>
          <xdr:colOff>518160</xdr:colOff>
          <xdr:row>10</xdr:row>
          <xdr:rowOff>304800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11</xdr:row>
          <xdr:rowOff>53340</xdr:rowOff>
        </xdr:from>
        <xdr:to>
          <xdr:col>26</xdr:col>
          <xdr:colOff>518160</xdr:colOff>
          <xdr:row>11</xdr:row>
          <xdr:rowOff>304800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12</xdr:row>
          <xdr:rowOff>53340</xdr:rowOff>
        </xdr:from>
        <xdr:to>
          <xdr:col>26</xdr:col>
          <xdr:colOff>518160</xdr:colOff>
          <xdr:row>12</xdr:row>
          <xdr:rowOff>304800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13</xdr:row>
          <xdr:rowOff>53340</xdr:rowOff>
        </xdr:from>
        <xdr:to>
          <xdr:col>26</xdr:col>
          <xdr:colOff>518160</xdr:colOff>
          <xdr:row>13</xdr:row>
          <xdr:rowOff>304800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14</xdr:row>
          <xdr:rowOff>53340</xdr:rowOff>
        </xdr:from>
        <xdr:to>
          <xdr:col>26</xdr:col>
          <xdr:colOff>518160</xdr:colOff>
          <xdr:row>14</xdr:row>
          <xdr:rowOff>304800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15</xdr:row>
          <xdr:rowOff>53340</xdr:rowOff>
        </xdr:from>
        <xdr:to>
          <xdr:col>26</xdr:col>
          <xdr:colOff>518160</xdr:colOff>
          <xdr:row>15</xdr:row>
          <xdr:rowOff>304800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16</xdr:row>
          <xdr:rowOff>53340</xdr:rowOff>
        </xdr:from>
        <xdr:to>
          <xdr:col>26</xdr:col>
          <xdr:colOff>518160</xdr:colOff>
          <xdr:row>16</xdr:row>
          <xdr:rowOff>304800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18</xdr:row>
          <xdr:rowOff>53340</xdr:rowOff>
        </xdr:from>
        <xdr:to>
          <xdr:col>26</xdr:col>
          <xdr:colOff>518160</xdr:colOff>
          <xdr:row>18</xdr:row>
          <xdr:rowOff>304800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274320</xdr:colOff>
          <xdr:row>17</xdr:row>
          <xdr:rowOff>53340</xdr:rowOff>
        </xdr:from>
        <xdr:to>
          <xdr:col>26</xdr:col>
          <xdr:colOff>518160</xdr:colOff>
          <xdr:row>17</xdr:row>
          <xdr:rowOff>304800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39</xdr:row>
          <xdr:rowOff>53340</xdr:rowOff>
        </xdr:from>
        <xdr:to>
          <xdr:col>3</xdr:col>
          <xdr:colOff>0</xdr:colOff>
          <xdr:row>39</xdr:row>
          <xdr:rowOff>327660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39</xdr:row>
          <xdr:rowOff>68580</xdr:rowOff>
        </xdr:from>
        <xdr:to>
          <xdr:col>6</xdr:col>
          <xdr:colOff>5542</xdr:colOff>
          <xdr:row>39</xdr:row>
          <xdr:rowOff>342900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39</xdr:row>
          <xdr:rowOff>68580</xdr:rowOff>
        </xdr:from>
        <xdr:to>
          <xdr:col>9</xdr:col>
          <xdr:colOff>0</xdr:colOff>
          <xdr:row>39</xdr:row>
          <xdr:rowOff>342900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39</xdr:row>
          <xdr:rowOff>68580</xdr:rowOff>
        </xdr:from>
        <xdr:to>
          <xdr:col>12</xdr:col>
          <xdr:colOff>0</xdr:colOff>
          <xdr:row>39</xdr:row>
          <xdr:rowOff>342900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39</xdr:row>
          <xdr:rowOff>68580</xdr:rowOff>
        </xdr:from>
        <xdr:to>
          <xdr:col>15</xdr:col>
          <xdr:colOff>0</xdr:colOff>
          <xdr:row>39</xdr:row>
          <xdr:rowOff>342900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40</xdr:row>
          <xdr:rowOff>68580</xdr:rowOff>
        </xdr:from>
        <xdr:to>
          <xdr:col>3</xdr:col>
          <xdr:colOff>0</xdr:colOff>
          <xdr:row>40</xdr:row>
          <xdr:rowOff>342900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40</xdr:row>
          <xdr:rowOff>68580</xdr:rowOff>
        </xdr:from>
        <xdr:to>
          <xdr:col>6</xdr:col>
          <xdr:colOff>0</xdr:colOff>
          <xdr:row>40</xdr:row>
          <xdr:rowOff>342900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40</xdr:row>
          <xdr:rowOff>68580</xdr:rowOff>
        </xdr:from>
        <xdr:to>
          <xdr:col>9</xdr:col>
          <xdr:colOff>0</xdr:colOff>
          <xdr:row>40</xdr:row>
          <xdr:rowOff>342900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40</xdr:row>
          <xdr:rowOff>68580</xdr:rowOff>
        </xdr:from>
        <xdr:to>
          <xdr:col>12</xdr:col>
          <xdr:colOff>0</xdr:colOff>
          <xdr:row>40</xdr:row>
          <xdr:rowOff>342900</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40</xdr:row>
          <xdr:rowOff>68580</xdr:rowOff>
        </xdr:from>
        <xdr:to>
          <xdr:col>15</xdr:col>
          <xdr:colOff>0</xdr:colOff>
          <xdr:row>40</xdr:row>
          <xdr:rowOff>342900</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281940</xdr:colOff>
          <xdr:row>44</xdr:row>
          <xdr:rowOff>38100</xdr:rowOff>
        </xdr:from>
        <xdr:to>
          <xdr:col>1</xdr:col>
          <xdr:colOff>182880</xdr:colOff>
          <xdr:row>44</xdr:row>
          <xdr:rowOff>312420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281940</xdr:colOff>
          <xdr:row>45</xdr:row>
          <xdr:rowOff>38100</xdr:rowOff>
        </xdr:from>
        <xdr:to>
          <xdr:col>1</xdr:col>
          <xdr:colOff>182880</xdr:colOff>
          <xdr:row>45</xdr:row>
          <xdr:rowOff>312420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281940</xdr:colOff>
          <xdr:row>46</xdr:row>
          <xdr:rowOff>38100</xdr:rowOff>
        </xdr:from>
        <xdr:to>
          <xdr:col>1</xdr:col>
          <xdr:colOff>182880</xdr:colOff>
          <xdr:row>46</xdr:row>
          <xdr:rowOff>312420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281940</xdr:colOff>
          <xdr:row>47</xdr:row>
          <xdr:rowOff>38100</xdr:rowOff>
        </xdr:from>
        <xdr:to>
          <xdr:col>1</xdr:col>
          <xdr:colOff>182880</xdr:colOff>
          <xdr:row>47</xdr:row>
          <xdr:rowOff>312420</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281940</xdr:colOff>
          <xdr:row>48</xdr:row>
          <xdr:rowOff>38100</xdr:rowOff>
        </xdr:from>
        <xdr:to>
          <xdr:col>1</xdr:col>
          <xdr:colOff>182880</xdr:colOff>
          <xdr:row>48</xdr:row>
          <xdr:rowOff>312420</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51</xdr:row>
          <xdr:rowOff>53340</xdr:rowOff>
        </xdr:from>
        <xdr:to>
          <xdr:col>1</xdr:col>
          <xdr:colOff>0</xdr:colOff>
          <xdr:row>51</xdr:row>
          <xdr:rowOff>327660</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51</xdr:row>
          <xdr:rowOff>53340</xdr:rowOff>
        </xdr:from>
        <xdr:to>
          <xdr:col>2</xdr:col>
          <xdr:colOff>0</xdr:colOff>
          <xdr:row>51</xdr:row>
          <xdr:rowOff>327660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52</xdr:row>
          <xdr:rowOff>53340</xdr:rowOff>
        </xdr:from>
        <xdr:to>
          <xdr:col>1</xdr:col>
          <xdr:colOff>0</xdr:colOff>
          <xdr:row>52</xdr:row>
          <xdr:rowOff>327660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53</xdr:row>
          <xdr:rowOff>53340</xdr:rowOff>
        </xdr:from>
        <xdr:to>
          <xdr:col>1</xdr:col>
          <xdr:colOff>0</xdr:colOff>
          <xdr:row>53</xdr:row>
          <xdr:rowOff>327660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54</xdr:row>
          <xdr:rowOff>53340</xdr:rowOff>
        </xdr:from>
        <xdr:to>
          <xdr:col>1</xdr:col>
          <xdr:colOff>0</xdr:colOff>
          <xdr:row>54</xdr:row>
          <xdr:rowOff>327660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55</xdr:row>
          <xdr:rowOff>53340</xdr:rowOff>
        </xdr:from>
        <xdr:to>
          <xdr:col>1</xdr:col>
          <xdr:colOff>0</xdr:colOff>
          <xdr:row>55</xdr:row>
          <xdr:rowOff>327660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56</xdr:row>
          <xdr:rowOff>53340</xdr:rowOff>
        </xdr:from>
        <xdr:to>
          <xdr:col>1</xdr:col>
          <xdr:colOff>0</xdr:colOff>
          <xdr:row>56</xdr:row>
          <xdr:rowOff>327660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57</xdr:row>
          <xdr:rowOff>53340</xdr:rowOff>
        </xdr:from>
        <xdr:to>
          <xdr:col>1</xdr:col>
          <xdr:colOff>0</xdr:colOff>
          <xdr:row>57</xdr:row>
          <xdr:rowOff>327660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58</xdr:row>
          <xdr:rowOff>53340</xdr:rowOff>
        </xdr:from>
        <xdr:to>
          <xdr:col>1</xdr:col>
          <xdr:colOff>0</xdr:colOff>
          <xdr:row>58</xdr:row>
          <xdr:rowOff>327660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59</xdr:row>
          <xdr:rowOff>53340</xdr:rowOff>
        </xdr:from>
        <xdr:to>
          <xdr:col>1</xdr:col>
          <xdr:colOff>0</xdr:colOff>
          <xdr:row>59</xdr:row>
          <xdr:rowOff>327660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60</xdr:row>
          <xdr:rowOff>53340</xdr:rowOff>
        </xdr:from>
        <xdr:to>
          <xdr:col>1</xdr:col>
          <xdr:colOff>0</xdr:colOff>
          <xdr:row>60</xdr:row>
          <xdr:rowOff>327660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61</xdr:row>
          <xdr:rowOff>53340</xdr:rowOff>
        </xdr:from>
        <xdr:to>
          <xdr:col>1</xdr:col>
          <xdr:colOff>0</xdr:colOff>
          <xdr:row>61</xdr:row>
          <xdr:rowOff>327660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62</xdr:row>
          <xdr:rowOff>53340</xdr:rowOff>
        </xdr:from>
        <xdr:to>
          <xdr:col>1</xdr:col>
          <xdr:colOff>0</xdr:colOff>
          <xdr:row>62</xdr:row>
          <xdr:rowOff>327660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52</xdr:row>
          <xdr:rowOff>53340</xdr:rowOff>
        </xdr:from>
        <xdr:to>
          <xdr:col>2</xdr:col>
          <xdr:colOff>0</xdr:colOff>
          <xdr:row>52</xdr:row>
          <xdr:rowOff>327660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53</xdr:row>
          <xdr:rowOff>53340</xdr:rowOff>
        </xdr:from>
        <xdr:to>
          <xdr:col>2</xdr:col>
          <xdr:colOff>0</xdr:colOff>
          <xdr:row>53</xdr:row>
          <xdr:rowOff>327660</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56</xdr:row>
          <xdr:rowOff>53340</xdr:rowOff>
        </xdr:from>
        <xdr:to>
          <xdr:col>2</xdr:col>
          <xdr:colOff>0</xdr:colOff>
          <xdr:row>56</xdr:row>
          <xdr:rowOff>327660</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57</xdr:row>
          <xdr:rowOff>53340</xdr:rowOff>
        </xdr:from>
        <xdr:to>
          <xdr:col>2</xdr:col>
          <xdr:colOff>0</xdr:colOff>
          <xdr:row>57</xdr:row>
          <xdr:rowOff>327660</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58</xdr:row>
          <xdr:rowOff>53340</xdr:rowOff>
        </xdr:from>
        <xdr:to>
          <xdr:col>2</xdr:col>
          <xdr:colOff>0</xdr:colOff>
          <xdr:row>58</xdr:row>
          <xdr:rowOff>327660</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59</xdr:row>
          <xdr:rowOff>53340</xdr:rowOff>
        </xdr:from>
        <xdr:to>
          <xdr:col>2</xdr:col>
          <xdr:colOff>0</xdr:colOff>
          <xdr:row>59</xdr:row>
          <xdr:rowOff>327660</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60</xdr:row>
          <xdr:rowOff>53340</xdr:rowOff>
        </xdr:from>
        <xdr:to>
          <xdr:col>2</xdr:col>
          <xdr:colOff>0</xdr:colOff>
          <xdr:row>60</xdr:row>
          <xdr:rowOff>327660</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61</xdr:row>
          <xdr:rowOff>53340</xdr:rowOff>
        </xdr:from>
        <xdr:to>
          <xdr:col>2</xdr:col>
          <xdr:colOff>0</xdr:colOff>
          <xdr:row>61</xdr:row>
          <xdr:rowOff>327660</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62</xdr:row>
          <xdr:rowOff>53340</xdr:rowOff>
        </xdr:from>
        <xdr:to>
          <xdr:col>2</xdr:col>
          <xdr:colOff>0</xdr:colOff>
          <xdr:row>62</xdr:row>
          <xdr:rowOff>327660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64</xdr:row>
          <xdr:rowOff>53340</xdr:rowOff>
        </xdr:from>
        <xdr:to>
          <xdr:col>1</xdr:col>
          <xdr:colOff>0</xdr:colOff>
          <xdr:row>64</xdr:row>
          <xdr:rowOff>327660</xdr:rowOff>
        </xdr:to>
        <xdr:sp macro="" textlink="">
          <xdr:nvSpPr>
            <xdr:cNvPr id="4218" name="Check Box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64</xdr:row>
          <xdr:rowOff>53340</xdr:rowOff>
        </xdr:from>
        <xdr:to>
          <xdr:col>5</xdr:col>
          <xdr:colOff>0</xdr:colOff>
          <xdr:row>64</xdr:row>
          <xdr:rowOff>327660</xdr:rowOff>
        </xdr:to>
        <xdr:sp macro="" textlink="">
          <xdr:nvSpPr>
            <xdr:cNvPr id="4219" name="Check Box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64</xdr:row>
          <xdr:rowOff>53340</xdr:rowOff>
        </xdr:from>
        <xdr:to>
          <xdr:col>9</xdr:col>
          <xdr:colOff>0</xdr:colOff>
          <xdr:row>64</xdr:row>
          <xdr:rowOff>327660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64</xdr:row>
          <xdr:rowOff>53340</xdr:rowOff>
        </xdr:from>
        <xdr:to>
          <xdr:col>13</xdr:col>
          <xdr:colOff>0</xdr:colOff>
          <xdr:row>64</xdr:row>
          <xdr:rowOff>327660</xdr:rowOff>
        </xdr:to>
        <xdr:sp macro="" textlink="">
          <xdr:nvSpPr>
            <xdr:cNvPr id="4221" name="Check Box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64</xdr:row>
          <xdr:rowOff>53340</xdr:rowOff>
        </xdr:from>
        <xdr:to>
          <xdr:col>18</xdr:col>
          <xdr:colOff>0</xdr:colOff>
          <xdr:row>64</xdr:row>
          <xdr:rowOff>327660</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36</xdr:row>
          <xdr:rowOff>38100</xdr:rowOff>
        </xdr:from>
        <xdr:to>
          <xdr:col>26</xdr:col>
          <xdr:colOff>548640</xdr:colOff>
          <xdr:row>36</xdr:row>
          <xdr:rowOff>312420</xdr:rowOff>
        </xdr:to>
        <xdr:sp macro="" textlink="">
          <xdr:nvSpPr>
            <xdr:cNvPr id="4223" name="Check Box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37</xdr:row>
          <xdr:rowOff>38100</xdr:rowOff>
        </xdr:from>
        <xdr:to>
          <xdr:col>26</xdr:col>
          <xdr:colOff>548640</xdr:colOff>
          <xdr:row>37</xdr:row>
          <xdr:rowOff>312420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38</xdr:row>
          <xdr:rowOff>38100</xdr:rowOff>
        </xdr:from>
        <xdr:to>
          <xdr:col>26</xdr:col>
          <xdr:colOff>548640</xdr:colOff>
          <xdr:row>38</xdr:row>
          <xdr:rowOff>312420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39</xdr:row>
          <xdr:rowOff>38100</xdr:rowOff>
        </xdr:from>
        <xdr:to>
          <xdr:col>26</xdr:col>
          <xdr:colOff>548640</xdr:colOff>
          <xdr:row>39</xdr:row>
          <xdr:rowOff>312420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40</xdr:row>
          <xdr:rowOff>38100</xdr:rowOff>
        </xdr:from>
        <xdr:to>
          <xdr:col>26</xdr:col>
          <xdr:colOff>548640</xdr:colOff>
          <xdr:row>40</xdr:row>
          <xdr:rowOff>312420</xdr:rowOff>
        </xdr:to>
        <xdr:sp macro="" textlink="">
          <xdr:nvSpPr>
            <xdr:cNvPr id="4228" name="Check Box 132"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41</xdr:row>
          <xdr:rowOff>38100</xdr:rowOff>
        </xdr:from>
        <xdr:to>
          <xdr:col>26</xdr:col>
          <xdr:colOff>548640</xdr:colOff>
          <xdr:row>41</xdr:row>
          <xdr:rowOff>312420</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42</xdr:row>
          <xdr:rowOff>38100</xdr:rowOff>
        </xdr:from>
        <xdr:to>
          <xdr:col>26</xdr:col>
          <xdr:colOff>548640</xdr:colOff>
          <xdr:row>42</xdr:row>
          <xdr:rowOff>312420</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43</xdr:row>
          <xdr:rowOff>38100</xdr:rowOff>
        </xdr:from>
        <xdr:to>
          <xdr:col>26</xdr:col>
          <xdr:colOff>548640</xdr:colOff>
          <xdr:row>43</xdr:row>
          <xdr:rowOff>312420</xdr:rowOff>
        </xdr:to>
        <xdr:sp macro="" textlink="">
          <xdr:nvSpPr>
            <xdr:cNvPr id="4231" name="Check Box 135"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44</xdr:row>
          <xdr:rowOff>38100</xdr:rowOff>
        </xdr:from>
        <xdr:to>
          <xdr:col>26</xdr:col>
          <xdr:colOff>548640</xdr:colOff>
          <xdr:row>44</xdr:row>
          <xdr:rowOff>312420</xdr:rowOff>
        </xdr:to>
        <xdr:sp macro="" textlink="">
          <xdr:nvSpPr>
            <xdr:cNvPr id="4233" name="Check Box 137"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45</xdr:row>
          <xdr:rowOff>38100</xdr:rowOff>
        </xdr:from>
        <xdr:to>
          <xdr:col>26</xdr:col>
          <xdr:colOff>548640</xdr:colOff>
          <xdr:row>45</xdr:row>
          <xdr:rowOff>312420</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46</xdr:row>
          <xdr:rowOff>38100</xdr:rowOff>
        </xdr:from>
        <xdr:to>
          <xdr:col>26</xdr:col>
          <xdr:colOff>548640</xdr:colOff>
          <xdr:row>46</xdr:row>
          <xdr:rowOff>312420</xdr:rowOff>
        </xdr:to>
        <xdr:sp macro="" textlink="">
          <xdr:nvSpPr>
            <xdr:cNvPr id="4235" name="Check Box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47</xdr:row>
          <xdr:rowOff>38100</xdr:rowOff>
        </xdr:from>
        <xdr:to>
          <xdr:col>26</xdr:col>
          <xdr:colOff>548640</xdr:colOff>
          <xdr:row>47</xdr:row>
          <xdr:rowOff>312420</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48</xdr:row>
          <xdr:rowOff>38100</xdr:rowOff>
        </xdr:from>
        <xdr:to>
          <xdr:col>26</xdr:col>
          <xdr:colOff>548640</xdr:colOff>
          <xdr:row>48</xdr:row>
          <xdr:rowOff>312420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49</xdr:row>
          <xdr:rowOff>38100</xdr:rowOff>
        </xdr:from>
        <xdr:to>
          <xdr:col>26</xdr:col>
          <xdr:colOff>548640</xdr:colOff>
          <xdr:row>49</xdr:row>
          <xdr:rowOff>312420</xdr:rowOff>
        </xdr:to>
        <xdr:sp macro="" textlink="">
          <xdr:nvSpPr>
            <xdr:cNvPr id="4238" name="Check Box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50</xdr:row>
          <xdr:rowOff>38100</xdr:rowOff>
        </xdr:from>
        <xdr:to>
          <xdr:col>26</xdr:col>
          <xdr:colOff>548640</xdr:colOff>
          <xdr:row>50</xdr:row>
          <xdr:rowOff>312420</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51</xdr:row>
          <xdr:rowOff>38100</xdr:rowOff>
        </xdr:from>
        <xdr:to>
          <xdr:col>26</xdr:col>
          <xdr:colOff>548640</xdr:colOff>
          <xdr:row>51</xdr:row>
          <xdr:rowOff>312420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55</xdr:row>
          <xdr:rowOff>38100</xdr:rowOff>
        </xdr:from>
        <xdr:to>
          <xdr:col>26</xdr:col>
          <xdr:colOff>548640</xdr:colOff>
          <xdr:row>55</xdr:row>
          <xdr:rowOff>312420</xdr:rowOff>
        </xdr:to>
        <xdr:sp macro="" textlink="">
          <xdr:nvSpPr>
            <xdr:cNvPr id="4242" name="Check Box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56</xdr:row>
          <xdr:rowOff>38100</xdr:rowOff>
        </xdr:from>
        <xdr:to>
          <xdr:col>26</xdr:col>
          <xdr:colOff>548640</xdr:colOff>
          <xdr:row>56</xdr:row>
          <xdr:rowOff>312420</xdr:rowOff>
        </xdr:to>
        <xdr:sp macro="" textlink="">
          <xdr:nvSpPr>
            <xdr:cNvPr id="4243" name="Check Box 147" hidden="1">
              <a:extLst>
                <a:ext uri="{63B3BB69-23CF-44E3-9099-C40C66FF867C}">
                  <a14:compatExt spid="_x0000_s4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57</xdr:row>
          <xdr:rowOff>38100</xdr:rowOff>
        </xdr:from>
        <xdr:to>
          <xdr:col>26</xdr:col>
          <xdr:colOff>548640</xdr:colOff>
          <xdr:row>57</xdr:row>
          <xdr:rowOff>312420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58</xdr:row>
          <xdr:rowOff>38100</xdr:rowOff>
        </xdr:from>
        <xdr:to>
          <xdr:col>26</xdr:col>
          <xdr:colOff>548640</xdr:colOff>
          <xdr:row>58</xdr:row>
          <xdr:rowOff>312420</xdr:rowOff>
        </xdr:to>
        <xdr:sp macro="" textlink="">
          <xdr:nvSpPr>
            <xdr:cNvPr id="4245" name="Check Box 149" hidden="1">
              <a:extLst>
                <a:ext uri="{63B3BB69-23CF-44E3-9099-C40C66FF867C}">
                  <a14:compatExt spid="_x0000_s4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59</xdr:row>
          <xdr:rowOff>38100</xdr:rowOff>
        </xdr:from>
        <xdr:to>
          <xdr:col>26</xdr:col>
          <xdr:colOff>548640</xdr:colOff>
          <xdr:row>59</xdr:row>
          <xdr:rowOff>312420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60</xdr:row>
          <xdr:rowOff>38100</xdr:rowOff>
        </xdr:from>
        <xdr:to>
          <xdr:col>26</xdr:col>
          <xdr:colOff>548640</xdr:colOff>
          <xdr:row>60</xdr:row>
          <xdr:rowOff>312420</xdr:rowOff>
        </xdr:to>
        <xdr:sp macro="" textlink="">
          <xdr:nvSpPr>
            <xdr:cNvPr id="4248" name="Check Box 152" hidden="1">
              <a:extLst>
                <a:ext uri="{63B3BB69-23CF-44E3-9099-C40C66FF867C}">
                  <a14:compatExt spid="_x0000_s4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61</xdr:row>
          <xdr:rowOff>38100</xdr:rowOff>
        </xdr:from>
        <xdr:to>
          <xdr:col>26</xdr:col>
          <xdr:colOff>548640</xdr:colOff>
          <xdr:row>61</xdr:row>
          <xdr:rowOff>312420</xdr:rowOff>
        </xdr:to>
        <xdr:sp macro="" textlink="">
          <xdr:nvSpPr>
            <xdr:cNvPr id="4249" name="Check Box 153" hidden="1">
              <a:extLst>
                <a:ext uri="{63B3BB69-23CF-44E3-9099-C40C66FF867C}">
                  <a14:compatExt spid="_x0000_s4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62</xdr:row>
          <xdr:rowOff>38100</xdr:rowOff>
        </xdr:from>
        <xdr:to>
          <xdr:col>26</xdr:col>
          <xdr:colOff>548640</xdr:colOff>
          <xdr:row>62</xdr:row>
          <xdr:rowOff>312420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281940</xdr:colOff>
          <xdr:row>63</xdr:row>
          <xdr:rowOff>38100</xdr:rowOff>
        </xdr:from>
        <xdr:to>
          <xdr:col>26</xdr:col>
          <xdr:colOff>548640</xdr:colOff>
          <xdr:row>63</xdr:row>
          <xdr:rowOff>312420</xdr:rowOff>
        </xdr:to>
        <xdr:sp macro="" textlink="">
          <xdr:nvSpPr>
            <xdr:cNvPr id="4251" name="Check Box 155" hidden="1">
              <a:extLst>
                <a:ext uri="{63B3BB69-23CF-44E3-9099-C40C66FF867C}">
                  <a14:compatExt spid="_x0000_s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3</xdr:row>
          <xdr:rowOff>38100</xdr:rowOff>
        </xdr:from>
        <xdr:to>
          <xdr:col>1</xdr:col>
          <xdr:colOff>396240</xdr:colOff>
          <xdr:row>3</xdr:row>
          <xdr:rowOff>297180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xdr:row>
          <xdr:rowOff>38100</xdr:rowOff>
        </xdr:from>
        <xdr:to>
          <xdr:col>1</xdr:col>
          <xdr:colOff>396240</xdr:colOff>
          <xdr:row>6</xdr:row>
          <xdr:rowOff>297180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38100</xdr:rowOff>
        </xdr:from>
        <xdr:to>
          <xdr:col>1</xdr:col>
          <xdr:colOff>396240</xdr:colOff>
          <xdr:row>7</xdr:row>
          <xdr:rowOff>297180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38100</xdr:rowOff>
        </xdr:from>
        <xdr:to>
          <xdr:col>1</xdr:col>
          <xdr:colOff>396240</xdr:colOff>
          <xdr:row>8</xdr:row>
          <xdr:rowOff>297180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xdr:row>
          <xdr:rowOff>38100</xdr:rowOff>
        </xdr:from>
        <xdr:to>
          <xdr:col>16</xdr:col>
          <xdr:colOff>396240</xdr:colOff>
          <xdr:row>3</xdr:row>
          <xdr:rowOff>297180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6</xdr:row>
          <xdr:rowOff>38100</xdr:rowOff>
        </xdr:from>
        <xdr:to>
          <xdr:col>16</xdr:col>
          <xdr:colOff>396240</xdr:colOff>
          <xdr:row>6</xdr:row>
          <xdr:rowOff>297180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7</xdr:row>
          <xdr:rowOff>38100</xdr:rowOff>
        </xdr:from>
        <xdr:to>
          <xdr:col>16</xdr:col>
          <xdr:colOff>396240</xdr:colOff>
          <xdr:row>7</xdr:row>
          <xdr:rowOff>297180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8</xdr:row>
          <xdr:rowOff>38100</xdr:rowOff>
        </xdr:from>
        <xdr:to>
          <xdr:col>16</xdr:col>
          <xdr:colOff>396240</xdr:colOff>
          <xdr:row>8</xdr:row>
          <xdr:rowOff>297180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33</xdr:row>
          <xdr:rowOff>38100</xdr:rowOff>
        </xdr:from>
        <xdr:to>
          <xdr:col>1</xdr:col>
          <xdr:colOff>396240</xdr:colOff>
          <xdr:row>33</xdr:row>
          <xdr:rowOff>297180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36</xdr:row>
          <xdr:rowOff>38100</xdr:rowOff>
        </xdr:from>
        <xdr:to>
          <xdr:col>1</xdr:col>
          <xdr:colOff>396240</xdr:colOff>
          <xdr:row>36</xdr:row>
          <xdr:rowOff>297180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37</xdr:row>
          <xdr:rowOff>38100</xdr:rowOff>
        </xdr:from>
        <xdr:to>
          <xdr:col>1</xdr:col>
          <xdr:colOff>396240</xdr:colOff>
          <xdr:row>37</xdr:row>
          <xdr:rowOff>297180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38</xdr:row>
          <xdr:rowOff>38100</xdr:rowOff>
        </xdr:from>
        <xdr:to>
          <xdr:col>1</xdr:col>
          <xdr:colOff>396240</xdr:colOff>
          <xdr:row>38</xdr:row>
          <xdr:rowOff>297180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33</xdr:row>
          <xdr:rowOff>38100</xdr:rowOff>
        </xdr:from>
        <xdr:to>
          <xdr:col>16</xdr:col>
          <xdr:colOff>396240</xdr:colOff>
          <xdr:row>33</xdr:row>
          <xdr:rowOff>297180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36</xdr:row>
          <xdr:rowOff>38100</xdr:rowOff>
        </xdr:from>
        <xdr:to>
          <xdr:col>16</xdr:col>
          <xdr:colOff>396240</xdr:colOff>
          <xdr:row>36</xdr:row>
          <xdr:rowOff>297180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37</xdr:row>
          <xdr:rowOff>38100</xdr:rowOff>
        </xdr:from>
        <xdr:to>
          <xdr:col>16</xdr:col>
          <xdr:colOff>396240</xdr:colOff>
          <xdr:row>37</xdr:row>
          <xdr:rowOff>297180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38</xdr:row>
          <xdr:rowOff>38100</xdr:rowOff>
        </xdr:from>
        <xdr:to>
          <xdr:col>16</xdr:col>
          <xdr:colOff>396240</xdr:colOff>
          <xdr:row>38</xdr:row>
          <xdr:rowOff>297180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66;&#27665;&#21332;&#20685;&#35506;/&#24066;&#27665;&#29983;&#27963;&#20418;/11%20&#33258;&#27835;&#25391;&#33288;&#20107;&#26989;/&#33258;&#27835;&#20250;&#38306;&#20418;/04%20&#33258;&#27835;&#20250;&#24540;&#25588;&#22577;&#20767;&#20107;&#26989;&#65288;&#12431;&#22577;&#20767;&#65289;/02%20&#65378;&#12431;&#65379;&#12391;&#36637;&#12367;&#33258;&#27835;&#20250;&#24540;&#25588;&#22577;&#20767;&#20107;&#26989;&#65288;H23~&#65289;/R7/&#27096;&#24335;&#20462;&#27491;/&#20491;&#21029;&#20107;&#26989;&#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通安全"/>
      <sheetName val="防災・防犯"/>
      <sheetName val="交流"/>
      <sheetName val="健康"/>
      <sheetName val="ごみの減量化・再資源化"/>
      <sheetName val="環境保全"/>
      <sheetName val="脱炭素"/>
    </sheetNames>
    <sheetDataSet>
      <sheetData sheetId="0"/>
      <sheetData sheetId="1">
        <row r="3">
          <cell r="AA3" t="str">
            <v>防災意識・防災力の向上</v>
          </cell>
          <cell r="AB3" t="str">
            <v>防犯意識の向上・地域の防犯対策</v>
          </cell>
          <cell r="AC3" t="str">
            <v>その他防災・防犯に関する取組</v>
          </cell>
        </row>
      </sheetData>
      <sheetData sheetId="2">
        <row r="3">
          <cell r="AA3" t="str">
            <v>居場所づくり・生きがいづくり</v>
          </cell>
          <cell r="AB3" t="str">
            <v>住民同士の絆づくり</v>
          </cell>
          <cell r="AC3" t="str">
            <v>自治会事務の効率化・担い手づくり</v>
          </cell>
          <cell r="AD3" t="str">
            <v>その他交流に関する取組</v>
          </cell>
        </row>
      </sheetData>
      <sheetData sheetId="3">
        <row r="3">
          <cell r="AA3" t="str">
            <v>【必須】健診受診率向上への取組</v>
          </cell>
          <cell r="AB3" t="str">
            <v>健康づくり・健康意識の向上等への取組</v>
          </cell>
          <cell r="AC3" t="str">
            <v>介護予防につながる取組</v>
          </cell>
          <cell r="AD3" t="str">
            <v>その他健康に関する取組</v>
          </cell>
        </row>
      </sheetData>
      <sheetData sheetId="4">
        <row r="2">
          <cell r="AA2" t="str">
            <v>ごみの減量化・再資源化への取組</v>
          </cell>
          <cell r="AB2" t="str">
            <v>不法投棄・ごみの持ち去り対策</v>
          </cell>
          <cell r="AC2" t="str">
            <v>その他ごみの減量化・再資源化に関する取組</v>
          </cell>
        </row>
      </sheetData>
      <sheetData sheetId="5"/>
      <sheetData sheetId="6"/>
    </sheetDataSet>
  </externalBook>
</externalLink>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18" Type="http://schemas.openxmlformats.org/officeDocument/2006/relationships/ctrlProp" Target="../ctrlProps/ctrlProp149.xml"/><Relationship Id="rId3" Type="http://schemas.openxmlformats.org/officeDocument/2006/relationships/vmlDrawing" Target="../drawings/vmlDrawing2.vml"/><Relationship Id="rId7" Type="http://schemas.openxmlformats.org/officeDocument/2006/relationships/ctrlProp" Target="../ctrlProps/ctrlProp138.xml"/><Relationship Id="rId12" Type="http://schemas.openxmlformats.org/officeDocument/2006/relationships/ctrlProp" Target="../ctrlProps/ctrlProp143.xml"/><Relationship Id="rId17" Type="http://schemas.openxmlformats.org/officeDocument/2006/relationships/ctrlProp" Target="../ctrlProps/ctrlProp148.xml"/><Relationship Id="rId2" Type="http://schemas.openxmlformats.org/officeDocument/2006/relationships/drawing" Target="../drawings/drawing4.xml"/><Relationship Id="rId16" Type="http://schemas.openxmlformats.org/officeDocument/2006/relationships/ctrlProp" Target="../ctrlProps/ctrlProp147.xml"/><Relationship Id="rId1" Type="http://schemas.openxmlformats.org/officeDocument/2006/relationships/printerSettings" Target="../printerSettings/printerSettings4.bin"/><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5" Type="http://schemas.openxmlformats.org/officeDocument/2006/relationships/ctrlProp" Target="../ctrlProps/ctrlProp146.xml"/><Relationship Id="rId10" Type="http://schemas.openxmlformats.org/officeDocument/2006/relationships/ctrlProp" Target="../ctrlProps/ctrlProp141.xml"/><Relationship Id="rId19" Type="http://schemas.openxmlformats.org/officeDocument/2006/relationships/ctrlProp" Target="../ctrlProps/ctrlProp150.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499984740745262"/>
    <pageSetUpPr fitToPage="1"/>
  </sheetPr>
  <dimension ref="A1:X28"/>
  <sheetViews>
    <sheetView tabSelected="1" view="pageBreakPreview" zoomScale="98" zoomScaleNormal="100" zoomScaleSheetLayoutView="98" workbookViewId="0">
      <selection activeCell="Q20" sqref="Q20"/>
    </sheetView>
  </sheetViews>
  <sheetFormatPr defaultRowHeight="18" x14ac:dyDescent="0.45"/>
  <cols>
    <col min="1" max="2" width="5.09765625" customWidth="1"/>
    <col min="3" max="21" width="3.69921875" customWidth="1"/>
    <col min="22" max="23" width="3.59765625" customWidth="1"/>
    <col min="24" max="24" width="6" bestFit="1" customWidth="1"/>
    <col min="25" max="49" width="3.59765625" customWidth="1"/>
  </cols>
  <sheetData>
    <row r="1" spans="1:21" x14ac:dyDescent="0.45">
      <c r="A1" s="48" t="s">
        <v>57</v>
      </c>
    </row>
    <row r="2" spans="1:21" x14ac:dyDescent="0.45">
      <c r="A2" s="48" t="s">
        <v>58</v>
      </c>
    </row>
    <row r="3" spans="1:21" x14ac:dyDescent="0.45">
      <c r="M3" s="47" t="s">
        <v>59</v>
      </c>
      <c r="N3" s="43"/>
      <c r="O3" s="194" t="s">
        <v>60</v>
      </c>
      <c r="P3" s="195"/>
      <c r="Q3" s="195"/>
      <c r="R3" s="195"/>
      <c r="S3" s="195"/>
      <c r="T3" s="195"/>
      <c r="U3" s="195"/>
    </row>
    <row r="4" spans="1:21" x14ac:dyDescent="0.45">
      <c r="M4" s="47" t="s">
        <v>61</v>
      </c>
      <c r="N4" s="43"/>
      <c r="O4" s="194" t="s">
        <v>60</v>
      </c>
      <c r="P4" s="195"/>
      <c r="Q4" s="195"/>
      <c r="R4" s="195"/>
      <c r="S4" s="195"/>
      <c r="T4" s="195"/>
      <c r="U4" s="195"/>
    </row>
    <row r="5" spans="1:21" ht="12" customHeight="1" x14ac:dyDescent="0.45"/>
    <row r="6" spans="1:21" ht="22.2" customHeight="1" x14ac:dyDescent="0.45">
      <c r="A6" s="173" t="s">
        <v>172</v>
      </c>
      <c r="B6" s="173"/>
      <c r="C6" s="173"/>
      <c r="D6" s="173"/>
      <c r="E6" s="173"/>
      <c r="F6" s="173"/>
      <c r="G6" s="173"/>
      <c r="H6" s="173"/>
      <c r="I6" s="173"/>
      <c r="J6" s="173"/>
      <c r="K6" s="173"/>
      <c r="L6" s="173"/>
      <c r="M6" s="173"/>
      <c r="N6" s="173"/>
      <c r="O6" s="173"/>
      <c r="P6" s="173"/>
      <c r="Q6" s="173"/>
      <c r="R6" s="173"/>
      <c r="S6" s="173"/>
      <c r="T6" s="173"/>
      <c r="U6" s="173"/>
    </row>
    <row r="7" spans="1:21" ht="12" customHeight="1" x14ac:dyDescent="0.45"/>
    <row r="8" spans="1:21" x14ac:dyDescent="0.45">
      <c r="L8" s="45" t="s">
        <v>62</v>
      </c>
      <c r="M8" s="46"/>
      <c r="N8" s="46"/>
      <c r="O8" s="204"/>
      <c r="P8" s="205"/>
      <c r="Q8" s="205"/>
      <c r="R8" s="205"/>
      <c r="S8" s="205"/>
      <c r="T8" s="61" t="s">
        <v>56</v>
      </c>
      <c r="U8" s="61"/>
    </row>
    <row r="9" spans="1:21" ht="9" customHeight="1" x14ac:dyDescent="0.45">
      <c r="L9" s="48"/>
      <c r="M9" s="48"/>
      <c r="N9" s="48"/>
      <c r="O9" s="48"/>
      <c r="P9" s="44"/>
      <c r="Q9" s="48"/>
      <c r="R9" s="48"/>
      <c r="S9" s="48"/>
      <c r="T9" s="48"/>
      <c r="U9" s="44"/>
    </row>
    <row r="10" spans="1:21" x14ac:dyDescent="0.45">
      <c r="L10" s="45" t="s">
        <v>63</v>
      </c>
      <c r="M10" s="46"/>
      <c r="N10" s="46"/>
      <c r="O10" s="206"/>
      <c r="P10" s="207"/>
      <c r="Q10" s="207"/>
      <c r="R10" s="207"/>
      <c r="S10" s="207"/>
      <c r="T10" s="207"/>
      <c r="U10" s="207"/>
    </row>
    <row r="13" spans="1:21" ht="18.600000000000001" thickBot="1" x14ac:dyDescent="0.5"/>
    <row r="14" spans="1:21" ht="36" customHeight="1" thickBot="1" x14ac:dyDescent="0.5">
      <c r="A14" s="180" t="s">
        <v>80</v>
      </c>
      <c r="B14" s="181"/>
      <c r="C14" s="181"/>
      <c r="D14" s="181"/>
      <c r="E14" s="181"/>
      <c r="F14" s="181"/>
      <c r="G14" s="181"/>
      <c r="H14" s="181"/>
      <c r="I14" s="181"/>
      <c r="J14" s="186" t="s">
        <v>77</v>
      </c>
      <c r="K14" s="187"/>
      <c r="L14" s="187"/>
      <c r="M14" s="187"/>
      <c r="N14" s="187"/>
      <c r="O14" s="188"/>
      <c r="P14" s="186" t="s">
        <v>78</v>
      </c>
      <c r="Q14" s="187"/>
      <c r="R14" s="187"/>
      <c r="S14" s="187"/>
      <c r="T14" s="187"/>
      <c r="U14" s="189"/>
    </row>
    <row r="15" spans="1:21" s="53" customFormat="1" ht="36" customHeight="1" thickTop="1" x14ac:dyDescent="0.45">
      <c r="A15" s="208" t="s">
        <v>116</v>
      </c>
      <c r="B15" s="209"/>
      <c r="C15" s="209"/>
      <c r="D15" s="209"/>
      <c r="E15" s="209"/>
      <c r="F15" s="209"/>
      <c r="G15" s="209"/>
      <c r="H15" s="209"/>
      <c r="I15" s="209"/>
      <c r="J15" s="192">
        <f>'計画書・報告書　様式（式あり）'!C9</f>
        <v>0</v>
      </c>
      <c r="K15" s="193"/>
      <c r="L15" s="193"/>
      <c r="M15" s="193"/>
      <c r="N15" s="193"/>
      <c r="O15" s="59" t="s">
        <v>0</v>
      </c>
      <c r="P15" s="192">
        <f>'計画書・報告書　様式（式あり）'!C42</f>
        <v>0</v>
      </c>
      <c r="Q15" s="193"/>
      <c r="R15" s="193"/>
      <c r="S15" s="193"/>
      <c r="T15" s="193"/>
      <c r="U15" s="60" t="s">
        <v>0</v>
      </c>
    </row>
    <row r="16" spans="1:21" s="53" customFormat="1" ht="36" customHeight="1" x14ac:dyDescent="0.45">
      <c r="A16" s="210" t="s">
        <v>117</v>
      </c>
      <c r="B16" s="211"/>
      <c r="C16" s="211"/>
      <c r="D16" s="211"/>
      <c r="E16" s="211"/>
      <c r="F16" s="211"/>
      <c r="G16" s="211"/>
      <c r="H16" s="211"/>
      <c r="I16" s="211"/>
      <c r="J16" s="190">
        <f>'計画書・報告書　様式（式あり）'!C17+'計画書・報告書　様式（式あり）'!C33</f>
        <v>0</v>
      </c>
      <c r="K16" s="191"/>
      <c r="L16" s="191"/>
      <c r="M16" s="191"/>
      <c r="N16" s="191"/>
      <c r="O16" s="56" t="s">
        <v>0</v>
      </c>
      <c r="P16" s="190">
        <f>'計画書・報告書　様式（式あり）'!C50+'計画書・報告書　様式（式あり）'!C66</f>
        <v>0</v>
      </c>
      <c r="Q16" s="191"/>
      <c r="R16" s="191"/>
      <c r="S16" s="191"/>
      <c r="T16" s="191"/>
      <c r="U16" s="55" t="s">
        <v>0</v>
      </c>
    </row>
    <row r="17" spans="1:24" s="53" customFormat="1" ht="36" customHeight="1" x14ac:dyDescent="0.45">
      <c r="A17" s="174" t="s">
        <v>75</v>
      </c>
      <c r="B17" s="175"/>
      <c r="C17" s="175"/>
      <c r="D17" s="175"/>
      <c r="E17" s="175"/>
      <c r="F17" s="175"/>
      <c r="G17" s="175"/>
      <c r="H17" s="175"/>
      <c r="I17" s="175"/>
      <c r="J17" s="190" t="str">
        <f>'計画書・報告書　様式（式あり）'!AB20</f>
        <v>0</v>
      </c>
      <c r="K17" s="191"/>
      <c r="L17" s="191"/>
      <c r="M17" s="191"/>
      <c r="N17" s="191"/>
      <c r="O17" s="56" t="s">
        <v>0</v>
      </c>
      <c r="P17" s="190" t="str">
        <f>'計画書・報告書　様式（式あり）'!AB53</f>
        <v>0</v>
      </c>
      <c r="Q17" s="191"/>
      <c r="R17" s="191"/>
      <c r="S17" s="191"/>
      <c r="T17" s="191"/>
      <c r="U17" s="55" t="s">
        <v>0</v>
      </c>
    </row>
    <row r="18" spans="1:24" s="53" customFormat="1" ht="36" customHeight="1" x14ac:dyDescent="0.45">
      <c r="A18" s="174" t="s">
        <v>76</v>
      </c>
      <c r="B18" s="175"/>
      <c r="C18" s="175"/>
      <c r="D18" s="175"/>
      <c r="E18" s="175"/>
      <c r="F18" s="175"/>
      <c r="G18" s="175"/>
      <c r="H18" s="175"/>
      <c r="I18" s="175"/>
      <c r="J18" s="190" t="str">
        <f>'計画書・報告書　様式（式あり）'!AB33</f>
        <v>0</v>
      </c>
      <c r="K18" s="191"/>
      <c r="L18" s="191"/>
      <c r="M18" s="191"/>
      <c r="N18" s="191"/>
      <c r="O18" s="56" t="s">
        <v>0</v>
      </c>
      <c r="P18" s="190" t="str">
        <f>'計画書・報告書　様式（式あり）'!AB66</f>
        <v>0</v>
      </c>
      <c r="Q18" s="191"/>
      <c r="R18" s="191"/>
      <c r="S18" s="191"/>
      <c r="T18" s="191"/>
      <c r="U18" s="55" t="s">
        <v>0</v>
      </c>
    </row>
    <row r="19" spans="1:24" s="54" customFormat="1" ht="36" customHeight="1" thickBot="1" x14ac:dyDescent="0.5">
      <c r="A19" s="200"/>
      <c r="B19" s="201"/>
      <c r="C19" s="201"/>
      <c r="D19" s="201"/>
      <c r="E19" s="201"/>
      <c r="F19" s="201"/>
      <c r="G19" s="201"/>
      <c r="H19" s="201"/>
      <c r="I19" s="201"/>
      <c r="J19" s="89" t="s">
        <v>87</v>
      </c>
      <c r="K19" s="202">
        <f>J15+J16+J17+J18</f>
        <v>0</v>
      </c>
      <c r="L19" s="203"/>
      <c r="M19" s="203"/>
      <c r="N19" s="203"/>
      <c r="O19" s="58" t="s">
        <v>0</v>
      </c>
      <c r="P19" s="90" t="s">
        <v>87</v>
      </c>
      <c r="Q19" s="202">
        <f>P15+P16+P17+P18</f>
        <v>0</v>
      </c>
      <c r="R19" s="203"/>
      <c r="S19" s="203"/>
      <c r="T19" s="203"/>
      <c r="U19" s="57" t="s">
        <v>0</v>
      </c>
      <c r="X19" s="172" t="str">
        <f>IF(Q19&gt;K19,"←修正必要！実績が計画を上回っています！","")</f>
        <v/>
      </c>
    </row>
    <row r="20" spans="1:24" s="54" customFormat="1" ht="29.4" customHeight="1" thickBot="1" x14ac:dyDescent="0.5"/>
    <row r="21" spans="1:24" s="54" customFormat="1" ht="20.399999999999999" customHeight="1" x14ac:dyDescent="0.45">
      <c r="A21" s="196" t="s">
        <v>79</v>
      </c>
      <c r="B21" s="197"/>
      <c r="C21" s="176" t="s">
        <v>65</v>
      </c>
      <c r="D21" s="177"/>
      <c r="E21" s="177"/>
      <c r="F21" s="182" t="s">
        <v>60</v>
      </c>
      <c r="G21" s="183"/>
      <c r="H21" s="183"/>
      <c r="I21" s="183"/>
      <c r="J21" s="183"/>
      <c r="K21" s="183"/>
      <c r="L21" s="183"/>
      <c r="M21" s="214" t="s">
        <v>55</v>
      </c>
      <c r="N21" s="215"/>
      <c r="O21" s="183" t="s">
        <v>83</v>
      </c>
      <c r="P21" s="183"/>
      <c r="Q21" s="183"/>
      <c r="R21" s="183"/>
      <c r="S21" s="183"/>
      <c r="T21" s="183"/>
      <c r="U21" s="212"/>
    </row>
    <row r="22" spans="1:24" s="54" customFormat="1" ht="20.399999999999999" customHeight="1" x14ac:dyDescent="0.45">
      <c r="A22" s="198"/>
      <c r="B22" s="199"/>
      <c r="C22" s="178" t="s">
        <v>66</v>
      </c>
      <c r="D22" s="179"/>
      <c r="E22" s="179"/>
      <c r="F22" s="184" t="s">
        <v>60</v>
      </c>
      <c r="G22" s="185"/>
      <c r="H22" s="185"/>
      <c r="I22" s="185"/>
      <c r="J22" s="185"/>
      <c r="K22" s="185"/>
      <c r="L22" s="185"/>
      <c r="M22" s="216" t="s">
        <v>55</v>
      </c>
      <c r="N22" s="217"/>
      <c r="O22" s="185" t="s">
        <v>83</v>
      </c>
      <c r="P22" s="185"/>
      <c r="Q22" s="185"/>
      <c r="R22" s="185"/>
      <c r="S22" s="185"/>
      <c r="T22" s="185"/>
      <c r="U22" s="213"/>
    </row>
    <row r="23" spans="1:24" s="54" customFormat="1" ht="20.399999999999999" customHeight="1" x14ac:dyDescent="0.45">
      <c r="A23" s="218" t="s">
        <v>82</v>
      </c>
      <c r="B23" s="219"/>
      <c r="C23" s="229" t="s">
        <v>67</v>
      </c>
      <c r="D23" s="230"/>
      <c r="E23" s="231"/>
      <c r="F23" s="49" t="s">
        <v>68</v>
      </c>
      <c r="G23" s="50"/>
      <c r="H23" s="50"/>
      <c r="I23" s="241" t="s">
        <v>69</v>
      </c>
      <c r="J23" s="242"/>
      <c r="K23" s="242"/>
      <c r="L23" s="242"/>
      <c r="M23" s="242"/>
      <c r="N23" s="242"/>
      <c r="O23" s="243"/>
      <c r="P23" s="152" t="s">
        <v>70</v>
      </c>
      <c r="Q23" s="153"/>
      <c r="R23" s="153"/>
      <c r="S23" s="153"/>
      <c r="T23" s="153"/>
      <c r="U23" s="154"/>
    </row>
    <row r="24" spans="1:24" s="54" customFormat="1" ht="20.399999999999999" customHeight="1" x14ac:dyDescent="0.45">
      <c r="A24" s="220"/>
      <c r="B24" s="219"/>
      <c r="C24" s="232"/>
      <c r="D24" s="233"/>
      <c r="E24" s="234"/>
      <c r="F24" s="51" t="s">
        <v>71</v>
      </c>
      <c r="G24" s="52"/>
      <c r="H24" s="52"/>
      <c r="I24" s="244" t="s">
        <v>179</v>
      </c>
      <c r="J24" s="245"/>
      <c r="K24" s="245"/>
      <c r="L24" s="245"/>
      <c r="M24" s="245"/>
      <c r="N24" s="245"/>
      <c r="O24" s="246"/>
      <c r="P24" s="226"/>
      <c r="Q24" s="227"/>
      <c r="R24" s="227"/>
      <c r="S24" s="227"/>
      <c r="T24" s="227"/>
      <c r="U24" s="228"/>
    </row>
    <row r="25" spans="1:24" s="54" customFormat="1" ht="20.399999999999999" customHeight="1" x14ac:dyDescent="0.45">
      <c r="A25" s="220"/>
      <c r="B25" s="219"/>
      <c r="C25" s="229" t="s">
        <v>72</v>
      </c>
      <c r="D25" s="230"/>
      <c r="E25" s="231"/>
      <c r="F25" s="49" t="s">
        <v>73</v>
      </c>
      <c r="G25" s="50"/>
      <c r="H25" s="50"/>
      <c r="I25" s="241" t="s">
        <v>69</v>
      </c>
      <c r="J25" s="242"/>
      <c r="K25" s="242"/>
      <c r="L25" s="242"/>
      <c r="M25" s="242"/>
      <c r="N25" s="242"/>
      <c r="O25" s="243"/>
      <c r="P25" s="152" t="s">
        <v>70</v>
      </c>
      <c r="Q25" s="153"/>
      <c r="R25" s="153"/>
      <c r="S25" s="153"/>
      <c r="T25" s="153"/>
      <c r="U25" s="155"/>
    </row>
    <row r="26" spans="1:24" s="54" customFormat="1" ht="20.399999999999999" customHeight="1" thickBot="1" x14ac:dyDescent="0.5">
      <c r="A26" s="221"/>
      <c r="B26" s="222"/>
      <c r="C26" s="235"/>
      <c r="D26" s="236"/>
      <c r="E26" s="237"/>
      <c r="F26" s="62" t="s">
        <v>74</v>
      </c>
      <c r="G26" s="63"/>
      <c r="H26" s="63"/>
      <c r="I26" s="238"/>
      <c r="J26" s="239"/>
      <c r="K26" s="239"/>
      <c r="L26" s="239"/>
      <c r="M26" s="239"/>
      <c r="N26" s="239"/>
      <c r="O26" s="240"/>
      <c r="P26" s="223"/>
      <c r="Q26" s="224"/>
      <c r="R26" s="224"/>
      <c r="S26" s="224"/>
      <c r="T26" s="224"/>
      <c r="U26" s="225"/>
    </row>
    <row r="27" spans="1:24" ht="10.199999999999999" customHeight="1" x14ac:dyDescent="0.45"/>
    <row r="28" spans="1:24" x14ac:dyDescent="0.45">
      <c r="A28" s="47" t="s">
        <v>81</v>
      </c>
    </row>
  </sheetData>
  <sheetProtection sheet="1" objects="1" scenarios="1"/>
  <mergeCells count="41">
    <mergeCell ref="A23:B26"/>
    <mergeCell ref="P26:U26"/>
    <mergeCell ref="P24:U24"/>
    <mergeCell ref="C23:E24"/>
    <mergeCell ref="C25:E26"/>
    <mergeCell ref="I26:O26"/>
    <mergeCell ref="I25:O25"/>
    <mergeCell ref="I24:O24"/>
    <mergeCell ref="I23:O23"/>
    <mergeCell ref="O3:U3"/>
    <mergeCell ref="O4:U4"/>
    <mergeCell ref="A21:B22"/>
    <mergeCell ref="A19:I19"/>
    <mergeCell ref="K19:N19"/>
    <mergeCell ref="Q19:T19"/>
    <mergeCell ref="O8:S8"/>
    <mergeCell ref="O10:U10"/>
    <mergeCell ref="A15:I15"/>
    <mergeCell ref="A16:I16"/>
    <mergeCell ref="A17:I17"/>
    <mergeCell ref="J15:N15"/>
    <mergeCell ref="O21:U21"/>
    <mergeCell ref="O22:U22"/>
    <mergeCell ref="M21:N21"/>
    <mergeCell ref="M22:N22"/>
    <mergeCell ref="A6:U6"/>
    <mergeCell ref="A18:I18"/>
    <mergeCell ref="C21:E21"/>
    <mergeCell ref="C22:E22"/>
    <mergeCell ref="A14:I14"/>
    <mergeCell ref="F21:L21"/>
    <mergeCell ref="F22:L22"/>
    <mergeCell ref="J14:O14"/>
    <mergeCell ref="P14:U14"/>
    <mergeCell ref="J16:N16"/>
    <mergeCell ref="J17:N17"/>
    <mergeCell ref="J18:N18"/>
    <mergeCell ref="P18:T18"/>
    <mergeCell ref="P15:T15"/>
    <mergeCell ref="P16:T16"/>
    <mergeCell ref="P17:T17"/>
  </mergeCells>
  <phoneticPr fontId="5"/>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499984740745262"/>
    <pageSetUpPr fitToPage="1"/>
  </sheetPr>
  <dimension ref="A1:AC34"/>
  <sheetViews>
    <sheetView showGridLines="0" showZeros="0" view="pageBreakPreview" zoomScale="96" zoomScaleNormal="100" zoomScaleSheetLayoutView="96" workbookViewId="0">
      <selection activeCell="E24" sqref="E24"/>
    </sheetView>
  </sheetViews>
  <sheetFormatPr defaultRowHeight="18" x14ac:dyDescent="0.45"/>
  <cols>
    <col min="1" max="1" width="3.59765625" style="95" customWidth="1"/>
    <col min="2" max="2" width="3.59765625" style="98" customWidth="1"/>
    <col min="3" max="25" width="3.59765625" style="95" customWidth="1"/>
    <col min="26" max="26" width="9" style="95" customWidth="1"/>
    <col min="27" max="31" width="3.59765625" style="95" customWidth="1"/>
    <col min="32" max="16384" width="8.796875" style="95"/>
  </cols>
  <sheetData>
    <row r="1" spans="1:29" x14ac:dyDescent="0.45">
      <c r="A1" s="92" t="s">
        <v>57</v>
      </c>
      <c r="B1" s="93"/>
      <c r="C1" s="92"/>
      <c r="D1" s="92"/>
      <c r="E1" s="92"/>
      <c r="F1" s="92"/>
      <c r="G1" s="92"/>
      <c r="H1" s="92"/>
      <c r="I1" s="92"/>
      <c r="J1" s="92"/>
      <c r="K1" s="92"/>
      <c r="L1" s="92"/>
      <c r="M1" s="92"/>
      <c r="N1" s="92"/>
      <c r="O1" s="92"/>
      <c r="P1" s="92"/>
      <c r="Q1" s="92"/>
      <c r="R1" s="92"/>
      <c r="S1" s="92"/>
      <c r="T1" s="92"/>
      <c r="U1" s="92"/>
      <c r="V1" s="92"/>
      <c r="W1" s="92"/>
      <c r="X1" s="92"/>
      <c r="Y1" s="94"/>
    </row>
    <row r="2" spans="1:29" x14ac:dyDescent="0.45">
      <c r="A2" s="92" t="s">
        <v>90</v>
      </c>
      <c r="B2" s="93"/>
      <c r="C2" s="92"/>
      <c r="D2" s="92"/>
      <c r="E2" s="92"/>
      <c r="F2" s="92"/>
      <c r="G2" s="92"/>
      <c r="H2" s="92"/>
      <c r="I2" s="92"/>
      <c r="J2" s="92"/>
      <c r="K2" s="92"/>
      <c r="L2" s="92"/>
      <c r="M2" s="92"/>
      <c r="N2" s="92"/>
      <c r="O2" s="92"/>
      <c r="P2" s="92"/>
      <c r="Q2" s="92"/>
      <c r="R2" s="92"/>
      <c r="S2" s="92"/>
      <c r="T2" s="92"/>
      <c r="U2" s="92"/>
      <c r="V2" s="92"/>
      <c r="W2" s="92"/>
      <c r="X2" s="92"/>
      <c r="Y2" s="94"/>
    </row>
    <row r="3" spans="1:29" x14ac:dyDescent="0.45">
      <c r="A3" s="92"/>
      <c r="B3" s="93"/>
      <c r="C3" s="92"/>
      <c r="D3" s="92"/>
      <c r="E3" s="92"/>
      <c r="F3" s="92"/>
      <c r="G3" s="92"/>
      <c r="H3" s="92"/>
      <c r="I3" s="92"/>
      <c r="J3" s="92"/>
      <c r="K3" s="92"/>
      <c r="L3" s="92"/>
      <c r="M3" s="92"/>
      <c r="N3" s="92"/>
      <c r="O3" s="92"/>
      <c r="P3" s="92"/>
      <c r="Q3" s="251" t="s">
        <v>60</v>
      </c>
      <c r="R3" s="251"/>
      <c r="S3" s="251"/>
      <c r="T3" s="251"/>
      <c r="U3" s="251"/>
      <c r="V3" s="251"/>
      <c r="W3" s="251"/>
      <c r="X3" s="92"/>
      <c r="Y3" s="96"/>
      <c r="Z3" s="97"/>
      <c r="AA3" s="97"/>
      <c r="AB3" s="97"/>
      <c r="AC3" s="97"/>
    </row>
    <row r="4" spans="1:29" x14ac:dyDescent="0.45">
      <c r="A4" s="92"/>
      <c r="B4" s="93"/>
      <c r="C4" s="92"/>
      <c r="D4" s="92"/>
      <c r="E4" s="92"/>
      <c r="F4" s="92"/>
      <c r="G4" s="92"/>
      <c r="H4" s="92"/>
      <c r="I4" s="92"/>
      <c r="J4" s="92"/>
      <c r="K4" s="92"/>
      <c r="L4" s="92"/>
      <c r="M4" s="92"/>
      <c r="N4" s="92"/>
      <c r="O4" s="248"/>
      <c r="P4" s="248"/>
      <c r="X4" s="92"/>
      <c r="Y4" s="94"/>
    </row>
    <row r="5" spans="1:29" x14ac:dyDescent="0.45">
      <c r="A5" s="92"/>
      <c r="B5" s="252" t="s">
        <v>91</v>
      </c>
      <c r="C5" s="252"/>
      <c r="D5" s="252"/>
      <c r="E5" s="252"/>
      <c r="F5" s="92"/>
      <c r="G5" s="92"/>
      <c r="H5" s="92"/>
      <c r="I5" s="92"/>
      <c r="J5" s="92"/>
      <c r="K5" s="92"/>
      <c r="L5" s="92"/>
      <c r="M5" s="92"/>
      <c r="N5" s="92"/>
      <c r="O5" s="92"/>
      <c r="P5" s="92"/>
      <c r="Q5" s="92"/>
      <c r="R5" s="92"/>
      <c r="S5" s="92"/>
      <c r="T5" s="92"/>
      <c r="U5" s="92"/>
      <c r="V5" s="92"/>
      <c r="W5" s="92"/>
      <c r="X5" s="92"/>
      <c r="Y5" s="94"/>
    </row>
    <row r="6" spans="1:29" x14ac:dyDescent="0.45">
      <c r="A6" s="92"/>
      <c r="B6" s="93"/>
      <c r="C6" s="92"/>
      <c r="D6" s="92"/>
      <c r="E6" s="92"/>
      <c r="F6" s="92"/>
      <c r="G6" s="92"/>
      <c r="H6" s="92"/>
      <c r="I6" s="92"/>
      <c r="J6" s="92"/>
      <c r="K6" s="92"/>
      <c r="L6" s="92"/>
      <c r="M6" s="92"/>
      <c r="N6" s="247" t="s">
        <v>62</v>
      </c>
      <c r="O6" s="247"/>
      <c r="P6" s="247"/>
      <c r="Q6" s="247">
        <f>'様式第１号（式あり）'!O8</f>
        <v>0</v>
      </c>
      <c r="R6" s="247"/>
      <c r="S6" s="247"/>
      <c r="T6" s="247"/>
      <c r="U6" s="247"/>
      <c r="V6" s="253" t="s">
        <v>92</v>
      </c>
      <c r="W6" s="253"/>
      <c r="X6" s="92"/>
      <c r="Y6" s="96"/>
    </row>
    <row r="7" spans="1:29" x14ac:dyDescent="0.45">
      <c r="A7" s="92"/>
      <c r="B7" s="93"/>
      <c r="C7" s="92"/>
      <c r="D7" s="92"/>
      <c r="E7" s="92"/>
      <c r="F7" s="92"/>
      <c r="G7" s="92"/>
      <c r="H7" s="92"/>
      <c r="I7" s="92"/>
      <c r="J7" s="92"/>
      <c r="K7" s="92"/>
      <c r="L7" s="92"/>
      <c r="M7" s="92"/>
      <c r="N7" s="92"/>
      <c r="O7" s="92"/>
      <c r="P7" s="92"/>
      <c r="Q7" s="92"/>
      <c r="R7" s="92"/>
      <c r="S7" s="92"/>
      <c r="T7" s="92"/>
      <c r="U7" s="92"/>
      <c r="V7" s="92"/>
      <c r="W7" s="92"/>
      <c r="X7" s="92"/>
      <c r="Y7" s="96"/>
    </row>
    <row r="8" spans="1:29" x14ac:dyDescent="0.45">
      <c r="A8" s="92"/>
      <c r="B8" s="93"/>
      <c r="C8" s="92"/>
      <c r="D8" s="92"/>
      <c r="E8" s="92"/>
      <c r="F8" s="92"/>
      <c r="G8" s="92"/>
      <c r="H8" s="92"/>
      <c r="I8" s="92"/>
      <c r="J8" s="92"/>
      <c r="K8" s="92"/>
      <c r="L8" s="92"/>
      <c r="M8" s="92"/>
      <c r="N8" s="247" t="s">
        <v>63</v>
      </c>
      <c r="O8" s="247"/>
      <c r="P8" s="247"/>
      <c r="Q8" s="247">
        <f>'様式第１号（式あり）'!O10</f>
        <v>0</v>
      </c>
      <c r="R8" s="247"/>
      <c r="S8" s="247"/>
      <c r="T8" s="247"/>
      <c r="U8" s="247"/>
      <c r="V8" s="247"/>
      <c r="W8" s="103"/>
      <c r="X8" s="92"/>
      <c r="Y8" s="96"/>
    </row>
    <row r="9" spans="1:29" x14ac:dyDescent="0.45">
      <c r="A9" s="92"/>
      <c r="B9" s="151"/>
      <c r="C9" s="92"/>
      <c r="D9" s="92"/>
      <c r="E9" s="92"/>
      <c r="F9" s="92"/>
      <c r="G9" s="92"/>
      <c r="H9" s="92"/>
      <c r="I9" s="92"/>
      <c r="J9" s="92"/>
      <c r="K9" s="92"/>
      <c r="L9" s="92"/>
      <c r="M9" s="92"/>
      <c r="N9" s="250" t="s">
        <v>173</v>
      </c>
      <c r="O9" s="250"/>
      <c r="P9" s="250"/>
      <c r="Q9" s="250"/>
      <c r="R9" s="250"/>
      <c r="S9" s="250"/>
      <c r="T9" s="250"/>
      <c r="U9" s="250"/>
      <c r="V9" s="250"/>
      <c r="W9" s="250"/>
      <c r="X9" s="92"/>
      <c r="Y9" s="96"/>
    </row>
    <row r="10" spans="1:29" x14ac:dyDescent="0.45">
      <c r="A10" s="92"/>
      <c r="B10" s="93"/>
      <c r="C10" s="92"/>
      <c r="D10" s="92"/>
      <c r="E10" s="92"/>
      <c r="F10" s="92"/>
      <c r="G10" s="92"/>
      <c r="H10" s="92"/>
      <c r="I10" s="92"/>
      <c r="J10" s="92"/>
      <c r="K10" s="92"/>
      <c r="L10" s="92"/>
      <c r="M10" s="92"/>
      <c r="N10" s="92"/>
      <c r="O10" s="92"/>
      <c r="P10" s="92"/>
      <c r="Q10" s="92"/>
      <c r="R10" s="92"/>
      <c r="S10" s="92"/>
      <c r="T10" s="92"/>
      <c r="U10" s="92"/>
      <c r="V10" s="92"/>
      <c r="W10" s="92"/>
      <c r="X10" s="92"/>
      <c r="Y10" s="94"/>
    </row>
    <row r="11" spans="1:29" x14ac:dyDescent="0.45">
      <c r="A11" s="92"/>
      <c r="X11" s="92"/>
      <c r="Y11" s="94"/>
    </row>
    <row r="12" spans="1:29" x14ac:dyDescent="0.45">
      <c r="A12" s="92"/>
      <c r="B12" s="248" t="s">
        <v>93</v>
      </c>
      <c r="C12" s="248"/>
      <c r="D12" s="248"/>
      <c r="E12" s="248"/>
      <c r="F12" s="248"/>
      <c r="G12" s="248"/>
      <c r="H12" s="248"/>
      <c r="I12" s="248"/>
      <c r="J12" s="248"/>
      <c r="K12" s="248"/>
      <c r="L12" s="248"/>
      <c r="M12" s="248"/>
      <c r="N12" s="248"/>
      <c r="O12" s="248"/>
      <c r="P12" s="248"/>
      <c r="Q12" s="248"/>
      <c r="R12" s="248"/>
      <c r="S12" s="248"/>
      <c r="T12" s="248"/>
      <c r="U12" s="248"/>
      <c r="V12" s="248"/>
      <c r="W12" s="248"/>
      <c r="X12" s="92"/>
      <c r="Y12" s="94"/>
    </row>
    <row r="13" spans="1:29" x14ac:dyDescent="0.45">
      <c r="A13" s="92"/>
      <c r="B13" s="99"/>
      <c r="C13" s="92"/>
      <c r="D13" s="92"/>
      <c r="E13" s="92"/>
      <c r="F13" s="92"/>
      <c r="G13" s="92"/>
      <c r="H13" s="92"/>
      <c r="I13" s="92"/>
      <c r="J13" s="92"/>
      <c r="K13" s="92"/>
      <c r="L13" s="92"/>
      <c r="M13" s="92"/>
      <c r="N13" s="99"/>
      <c r="O13" s="92"/>
      <c r="P13" s="92"/>
      <c r="Q13" s="92"/>
      <c r="R13" s="92"/>
      <c r="S13" s="99"/>
      <c r="T13" s="92"/>
      <c r="U13" s="92"/>
      <c r="V13" s="92"/>
      <c r="W13" s="92"/>
      <c r="X13" s="92"/>
      <c r="Y13" s="94"/>
    </row>
    <row r="14" spans="1:29" x14ac:dyDescent="0.45">
      <c r="B14" s="92" t="s">
        <v>94</v>
      </c>
      <c r="C14" s="92"/>
      <c r="D14" s="92"/>
      <c r="E14" s="92"/>
      <c r="F14" s="92"/>
      <c r="G14" s="92"/>
      <c r="H14" s="92"/>
      <c r="I14" s="92"/>
      <c r="J14" s="92"/>
      <c r="K14" s="92"/>
      <c r="L14" s="92"/>
      <c r="M14" s="92"/>
      <c r="N14" s="92"/>
      <c r="O14" s="92"/>
      <c r="P14" s="92"/>
      <c r="Q14" s="92"/>
      <c r="R14" s="92"/>
      <c r="S14" s="92"/>
      <c r="T14" s="92"/>
      <c r="U14" s="92"/>
      <c r="V14" s="92"/>
      <c r="W14" s="92"/>
      <c r="X14" s="92"/>
      <c r="Y14" s="94"/>
    </row>
    <row r="15" spans="1:29" ht="18.75" customHeight="1" x14ac:dyDescent="0.45">
      <c r="A15" s="92"/>
      <c r="B15" s="93"/>
      <c r="C15" s="92"/>
      <c r="D15" s="92"/>
      <c r="E15" s="92"/>
      <c r="F15" s="92"/>
      <c r="G15" s="92"/>
      <c r="H15" s="92"/>
      <c r="I15" s="92"/>
      <c r="J15" s="92"/>
      <c r="K15" s="92"/>
      <c r="L15" s="92"/>
      <c r="M15" s="92"/>
      <c r="N15" s="93"/>
      <c r="O15" s="100"/>
      <c r="P15" s="100"/>
      <c r="Q15" s="92"/>
      <c r="R15" s="92"/>
      <c r="S15" s="93"/>
      <c r="T15" s="100"/>
      <c r="U15" s="100"/>
      <c r="V15" s="92"/>
      <c r="W15" s="92"/>
      <c r="X15" s="92"/>
      <c r="Y15" s="94"/>
    </row>
    <row r="16" spans="1:29" ht="18.75" customHeight="1" x14ac:dyDescent="0.45">
      <c r="A16" s="92"/>
      <c r="B16" s="92"/>
      <c r="C16" s="92"/>
      <c r="D16" s="92"/>
      <c r="E16" s="92"/>
      <c r="F16" s="92"/>
      <c r="G16" s="92"/>
      <c r="H16" s="92"/>
      <c r="I16" s="92"/>
      <c r="J16" s="92"/>
      <c r="K16" s="92"/>
      <c r="L16" s="92"/>
      <c r="M16" s="92"/>
      <c r="N16" s="92"/>
      <c r="O16" s="92"/>
      <c r="P16" s="92"/>
      <c r="Q16" s="92"/>
      <c r="R16" s="92"/>
      <c r="S16" s="92"/>
      <c r="T16" s="92"/>
      <c r="U16" s="92"/>
      <c r="V16" s="92"/>
      <c r="W16" s="92"/>
      <c r="X16" s="92"/>
      <c r="Y16" s="94"/>
    </row>
    <row r="17" spans="1:28" ht="18.75" customHeight="1" x14ac:dyDescent="0.45">
      <c r="A17" s="248" t="s">
        <v>95</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94"/>
    </row>
    <row r="18" spans="1:28" ht="18.75" customHeight="1" x14ac:dyDescent="0.45">
      <c r="A18" s="92"/>
      <c r="B18" s="92"/>
      <c r="C18" s="92"/>
      <c r="D18" s="92"/>
      <c r="E18" s="92"/>
      <c r="F18" s="92"/>
      <c r="G18" s="92"/>
      <c r="H18" s="92"/>
      <c r="I18" s="92"/>
      <c r="J18" s="92"/>
      <c r="K18" s="92"/>
      <c r="L18" s="92"/>
      <c r="M18" s="92"/>
      <c r="N18" s="93"/>
      <c r="O18" s="100"/>
      <c r="P18" s="100"/>
      <c r="Q18" s="92"/>
      <c r="R18" s="92"/>
      <c r="S18" s="93"/>
      <c r="T18" s="100"/>
      <c r="U18" s="100"/>
      <c r="V18" s="92"/>
      <c r="W18" s="92"/>
      <c r="X18" s="92"/>
      <c r="Y18" s="94"/>
    </row>
    <row r="19" spans="1:28" ht="18.75" customHeight="1" x14ac:dyDescent="0.45">
      <c r="A19" s="92"/>
      <c r="C19" s="108" t="s">
        <v>96</v>
      </c>
      <c r="D19" s="108"/>
      <c r="E19" s="108"/>
      <c r="F19" s="108"/>
      <c r="G19" s="108"/>
      <c r="H19" s="108"/>
      <c r="I19" s="249"/>
      <c r="J19" s="195"/>
      <c r="K19" s="195"/>
      <c r="L19" s="195"/>
      <c r="M19" s="195"/>
      <c r="N19" s="195"/>
      <c r="O19" s="195"/>
      <c r="P19" s="195"/>
      <c r="R19" s="92" t="s">
        <v>64</v>
      </c>
      <c r="S19" s="92"/>
      <c r="T19" s="100"/>
      <c r="U19" s="100"/>
      <c r="V19" s="92"/>
      <c r="W19" s="92"/>
      <c r="X19" s="92"/>
      <c r="Y19" s="96"/>
      <c r="Z19" s="97"/>
      <c r="AA19" s="97"/>
      <c r="AB19" s="97"/>
    </row>
    <row r="20" spans="1:28" ht="18.75" customHeight="1" x14ac:dyDescent="0.45">
      <c r="A20" s="92"/>
      <c r="B20" s="92"/>
      <c r="C20" s="92"/>
      <c r="D20" s="92"/>
      <c r="E20" s="92"/>
      <c r="F20" s="92"/>
      <c r="G20" s="92"/>
      <c r="H20" s="92"/>
      <c r="I20" s="92"/>
      <c r="J20" s="92"/>
      <c r="K20" s="92"/>
      <c r="L20" s="92"/>
      <c r="M20" s="92"/>
      <c r="N20" s="92"/>
      <c r="O20" s="92"/>
      <c r="P20" s="92"/>
      <c r="Q20" s="92"/>
      <c r="R20" s="92"/>
      <c r="S20" s="92"/>
      <c r="T20" s="92"/>
      <c r="U20" s="92"/>
      <c r="V20" s="92"/>
      <c r="W20" s="92"/>
      <c r="X20" s="92"/>
      <c r="Y20" s="94"/>
    </row>
    <row r="21" spans="1:28" ht="18.75" customHeight="1" x14ac:dyDescent="0.45">
      <c r="A21" s="92"/>
      <c r="B21" s="92"/>
      <c r="C21" s="92"/>
      <c r="D21" s="92"/>
      <c r="E21" s="92"/>
      <c r="F21" s="92"/>
      <c r="G21" s="92"/>
      <c r="H21" s="92"/>
      <c r="I21" s="92"/>
      <c r="J21" s="92"/>
      <c r="K21" s="92"/>
      <c r="L21" s="92"/>
      <c r="M21" s="92"/>
      <c r="N21" s="92"/>
      <c r="O21" s="92"/>
      <c r="P21" s="92"/>
      <c r="Q21" s="92"/>
      <c r="R21" s="92"/>
      <c r="S21" s="92"/>
      <c r="T21" s="92"/>
      <c r="U21" s="92"/>
      <c r="V21" s="92"/>
      <c r="W21" s="92"/>
      <c r="X21" s="92"/>
      <c r="Y21" s="94"/>
    </row>
    <row r="22" spans="1:28" ht="18.75" customHeight="1" x14ac:dyDescent="0.45">
      <c r="A22" s="92"/>
      <c r="B22" s="92"/>
      <c r="C22" s="92"/>
      <c r="D22" s="92"/>
      <c r="E22" s="92"/>
      <c r="F22" s="92"/>
      <c r="G22" s="92"/>
      <c r="H22" s="92"/>
      <c r="I22" s="92"/>
      <c r="J22" s="92"/>
      <c r="K22" s="92"/>
      <c r="L22" s="92"/>
      <c r="M22" s="92"/>
      <c r="N22" s="93"/>
      <c r="O22" s="92"/>
      <c r="P22" s="92"/>
      <c r="Q22" s="92"/>
      <c r="R22" s="92"/>
      <c r="S22" s="93"/>
      <c r="T22" s="92"/>
      <c r="U22" s="92"/>
      <c r="V22" s="92"/>
      <c r="W22" s="92"/>
      <c r="X22" s="92"/>
      <c r="Y22" s="94"/>
    </row>
    <row r="23" spans="1:28" ht="18.75" customHeight="1" x14ac:dyDescent="0.45">
      <c r="A23" s="92"/>
      <c r="B23" s="92"/>
      <c r="C23" s="92"/>
      <c r="D23" s="92"/>
      <c r="E23" s="92"/>
      <c r="F23" s="92"/>
      <c r="G23" s="92"/>
      <c r="H23" s="92"/>
      <c r="I23" s="92"/>
      <c r="J23" s="92"/>
      <c r="K23" s="92"/>
      <c r="L23" s="92"/>
      <c r="M23" s="92"/>
      <c r="N23" s="93"/>
      <c r="O23" s="100"/>
      <c r="P23" s="100"/>
      <c r="Q23" s="92"/>
      <c r="R23" s="92"/>
      <c r="S23" s="93"/>
      <c r="T23" s="100"/>
      <c r="U23" s="100"/>
      <c r="V23" s="92"/>
      <c r="W23" s="92"/>
      <c r="X23" s="92"/>
      <c r="Y23" s="94"/>
    </row>
    <row r="24" spans="1:28" ht="18.75" customHeight="1" x14ac:dyDescent="0.45">
      <c r="A24" s="92"/>
      <c r="B24" s="92"/>
      <c r="C24" s="92"/>
      <c r="D24" s="92"/>
      <c r="E24" s="92"/>
      <c r="F24" s="92"/>
      <c r="G24" s="92"/>
      <c r="H24" s="92"/>
      <c r="I24" s="92"/>
      <c r="J24" s="92"/>
      <c r="K24" s="92"/>
      <c r="L24" s="92"/>
      <c r="M24" s="92"/>
      <c r="N24" s="93"/>
      <c r="O24" s="92"/>
      <c r="P24" s="92"/>
      <c r="Q24" s="92"/>
      <c r="R24" s="92"/>
      <c r="S24" s="93"/>
      <c r="T24" s="92"/>
      <c r="U24" s="92"/>
      <c r="V24" s="92"/>
      <c r="W24" s="92"/>
      <c r="X24" s="92"/>
      <c r="Y24" s="94"/>
    </row>
    <row r="25" spans="1:28" ht="18.75" customHeight="1" x14ac:dyDescent="0.45">
      <c r="A25" s="92"/>
      <c r="B25" s="99"/>
      <c r="C25" s="92"/>
      <c r="D25" s="92"/>
      <c r="E25" s="92"/>
      <c r="F25" s="92"/>
      <c r="G25" s="92"/>
      <c r="H25" s="92"/>
      <c r="I25" s="92"/>
      <c r="J25" s="92"/>
      <c r="K25" s="92"/>
      <c r="L25" s="92"/>
      <c r="M25" s="92"/>
      <c r="N25" s="92"/>
      <c r="O25" s="100"/>
      <c r="P25" s="100"/>
      <c r="Q25" s="92"/>
      <c r="R25" s="92"/>
      <c r="S25" s="92"/>
      <c r="T25" s="100"/>
      <c r="U25" s="100"/>
      <c r="V25" s="92"/>
      <c r="W25" s="92"/>
      <c r="X25" s="92"/>
      <c r="Y25" s="94"/>
    </row>
    <row r="26" spans="1:28" ht="18.75" customHeight="1" x14ac:dyDescent="0.45">
      <c r="A26" s="92"/>
      <c r="B26" s="99"/>
      <c r="C26" s="92"/>
      <c r="D26" s="92"/>
      <c r="E26" s="92"/>
      <c r="F26" s="92"/>
      <c r="G26" s="92"/>
      <c r="H26" s="92"/>
      <c r="I26" s="92"/>
      <c r="J26" s="92"/>
      <c r="K26" s="92"/>
      <c r="L26" s="92"/>
      <c r="M26" s="101"/>
      <c r="N26" s="92"/>
      <c r="O26" s="92"/>
      <c r="P26" s="92"/>
      <c r="Q26" s="92"/>
      <c r="R26" s="92"/>
      <c r="S26" s="92"/>
      <c r="T26" s="92"/>
      <c r="U26" s="92"/>
      <c r="V26" s="92"/>
      <c r="W26" s="92"/>
      <c r="X26" s="92"/>
      <c r="Y26" s="94"/>
    </row>
    <row r="27" spans="1:28" ht="18.75" customHeight="1" x14ac:dyDescent="0.45">
      <c r="A27" s="92"/>
      <c r="B27" s="99"/>
      <c r="C27" s="92"/>
      <c r="D27" s="92"/>
      <c r="E27" s="92"/>
      <c r="F27" s="92"/>
      <c r="G27" s="92"/>
      <c r="H27" s="92"/>
      <c r="I27" s="92"/>
      <c r="J27" s="92"/>
      <c r="K27" s="92"/>
      <c r="L27" s="92"/>
      <c r="M27" s="101"/>
      <c r="N27" s="92"/>
      <c r="O27" s="92"/>
      <c r="P27" s="92"/>
      <c r="Q27" s="92"/>
      <c r="R27" s="92"/>
      <c r="S27" s="92"/>
      <c r="T27" s="92"/>
      <c r="U27" s="92"/>
      <c r="V27" s="92"/>
      <c r="W27" s="92"/>
      <c r="X27" s="92"/>
      <c r="Y27" s="94"/>
    </row>
    <row r="28" spans="1:28" ht="18.75" customHeight="1" x14ac:dyDescent="0.45">
      <c r="A28" s="92"/>
      <c r="B28" s="99"/>
      <c r="C28" s="92"/>
      <c r="D28" s="92"/>
      <c r="E28" s="92"/>
      <c r="F28" s="92"/>
      <c r="G28" s="92"/>
      <c r="H28" s="92"/>
      <c r="I28" s="92"/>
      <c r="J28" s="92"/>
      <c r="K28" s="92"/>
      <c r="L28" s="92"/>
      <c r="M28" s="92"/>
      <c r="N28" s="93"/>
      <c r="O28" s="100"/>
      <c r="P28" s="100"/>
      <c r="Q28" s="92"/>
      <c r="R28" s="92"/>
      <c r="S28" s="93"/>
      <c r="T28" s="100"/>
      <c r="U28" s="100"/>
      <c r="V28" s="92"/>
      <c r="W28" s="92"/>
      <c r="X28" s="92"/>
      <c r="Y28" s="94"/>
    </row>
    <row r="29" spans="1:28" ht="18.75" customHeight="1" x14ac:dyDescent="0.45">
      <c r="A29" s="92"/>
      <c r="B29" s="99"/>
      <c r="C29" s="92"/>
      <c r="D29" s="92"/>
      <c r="E29" s="92"/>
      <c r="F29" s="92"/>
      <c r="G29" s="92"/>
      <c r="H29" s="92"/>
      <c r="I29" s="92"/>
      <c r="J29" s="92"/>
      <c r="K29" s="92"/>
      <c r="L29" s="92"/>
      <c r="M29" s="92"/>
      <c r="N29" s="93"/>
      <c r="O29" s="92"/>
      <c r="P29" s="92"/>
      <c r="Q29" s="92"/>
      <c r="R29" s="92"/>
      <c r="S29" s="93"/>
      <c r="T29" s="92"/>
      <c r="U29" s="92"/>
      <c r="V29" s="92"/>
      <c r="W29" s="92"/>
      <c r="X29" s="92"/>
      <c r="Y29" s="94"/>
    </row>
    <row r="30" spans="1:28" ht="18.75" customHeight="1" x14ac:dyDescent="0.45">
      <c r="A30" s="92"/>
      <c r="B30" s="99"/>
      <c r="C30" s="92"/>
      <c r="D30" s="92"/>
      <c r="E30" s="92"/>
      <c r="F30" s="92"/>
      <c r="G30" s="92"/>
      <c r="H30" s="92"/>
      <c r="I30" s="92"/>
      <c r="J30" s="92"/>
      <c r="K30" s="92"/>
      <c r="L30" s="92"/>
      <c r="M30" s="92"/>
      <c r="N30" s="93"/>
      <c r="O30" s="92"/>
      <c r="P30" s="92"/>
      <c r="Q30" s="92"/>
      <c r="R30" s="92"/>
      <c r="S30" s="93"/>
      <c r="T30" s="92"/>
      <c r="U30" s="92"/>
      <c r="V30" s="92"/>
      <c r="W30" s="92"/>
      <c r="X30" s="92"/>
      <c r="Y30" s="94"/>
    </row>
    <row r="31" spans="1:28" ht="18.75" customHeight="1" x14ac:dyDescent="0.45">
      <c r="A31" s="92"/>
      <c r="B31" s="99"/>
      <c r="C31" s="92"/>
      <c r="D31" s="92"/>
      <c r="E31" s="92"/>
      <c r="F31" s="92"/>
      <c r="G31" s="92"/>
      <c r="H31" s="92"/>
      <c r="I31" s="92"/>
      <c r="J31" s="92"/>
      <c r="K31" s="92"/>
      <c r="L31" s="92"/>
      <c r="M31" s="92"/>
      <c r="N31" s="93"/>
      <c r="O31" s="92"/>
      <c r="P31" s="92"/>
      <c r="Q31" s="92"/>
      <c r="R31" s="92"/>
      <c r="S31" s="93"/>
      <c r="T31" s="92"/>
      <c r="U31" s="92"/>
      <c r="V31" s="92"/>
      <c r="W31" s="92"/>
      <c r="X31" s="92"/>
      <c r="Y31" s="94"/>
    </row>
    <row r="32" spans="1:28" ht="20.100000000000001" customHeight="1" x14ac:dyDescent="0.45">
      <c r="A32" s="92"/>
      <c r="B32" s="92"/>
      <c r="C32" s="92"/>
      <c r="D32" s="92"/>
      <c r="E32" s="92"/>
      <c r="F32" s="92"/>
      <c r="G32" s="92"/>
      <c r="H32" s="92"/>
      <c r="I32" s="92"/>
      <c r="J32" s="92"/>
      <c r="K32" s="92"/>
      <c r="L32" s="92"/>
      <c r="M32" s="92"/>
      <c r="N32" s="99"/>
      <c r="O32" s="102"/>
      <c r="P32" s="102"/>
      <c r="Q32" s="102"/>
      <c r="R32" s="92"/>
      <c r="S32" s="99"/>
      <c r="T32" s="100"/>
      <c r="U32" s="100"/>
      <c r="V32" s="92"/>
      <c r="W32" s="92"/>
      <c r="X32" s="92"/>
      <c r="Y32" s="94"/>
    </row>
    <row r="33" spans="1:25" ht="20.100000000000001" customHeight="1" x14ac:dyDescent="0.45">
      <c r="A33" s="92"/>
      <c r="B33" s="92"/>
      <c r="C33" s="92"/>
      <c r="D33" s="92"/>
      <c r="E33" s="92"/>
      <c r="F33" s="92"/>
      <c r="G33" s="92"/>
      <c r="H33" s="92"/>
      <c r="I33" s="92"/>
      <c r="J33" s="92"/>
      <c r="K33" s="92"/>
      <c r="L33" s="92"/>
      <c r="M33" s="92"/>
      <c r="N33" s="99"/>
      <c r="O33" s="102"/>
      <c r="P33" s="102"/>
      <c r="Q33" s="102"/>
      <c r="R33" s="101"/>
      <c r="S33" s="99"/>
      <c r="T33" s="92"/>
      <c r="U33" s="92"/>
      <c r="V33" s="92"/>
      <c r="W33" s="101"/>
      <c r="X33" s="92"/>
      <c r="Y33" s="94"/>
    </row>
    <row r="34" spans="1:25" x14ac:dyDescent="0.45">
      <c r="A34" s="92"/>
      <c r="B34" s="93"/>
      <c r="C34" s="92"/>
      <c r="D34" s="92"/>
      <c r="E34" s="92"/>
      <c r="F34" s="92"/>
      <c r="G34" s="92"/>
      <c r="H34" s="92"/>
      <c r="I34" s="92"/>
      <c r="J34" s="92"/>
      <c r="N34" s="92"/>
      <c r="O34" s="92"/>
      <c r="P34" s="92"/>
      <c r="Q34" s="92"/>
      <c r="R34" s="92"/>
      <c r="S34" s="92"/>
      <c r="T34" s="92"/>
      <c r="U34" s="92"/>
      <c r="V34" s="92"/>
      <c r="W34" s="92"/>
      <c r="X34" s="92"/>
      <c r="Y34" s="94"/>
    </row>
  </sheetData>
  <sheetProtection sheet="1" objects="1" scenarios="1"/>
  <mergeCells count="12">
    <mergeCell ref="Q3:W3"/>
    <mergeCell ref="O4:P4"/>
    <mergeCell ref="B5:E5"/>
    <mergeCell ref="N6:P6"/>
    <mergeCell ref="Q6:U6"/>
    <mergeCell ref="V6:W6"/>
    <mergeCell ref="N8:P8"/>
    <mergeCell ref="Q8:V8"/>
    <mergeCell ref="B12:W12"/>
    <mergeCell ref="A17:X17"/>
    <mergeCell ref="I19:P19"/>
    <mergeCell ref="N9:W9"/>
  </mergeCells>
  <phoneticPr fontId="5"/>
  <printOptions horizontalCentered="1" verticalCentered="1"/>
  <pageMargins left="0.31496062992125984" right="0.31496062992125984" top="0.35433070866141736" bottom="0.35433070866141736"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4" tint="-0.499984740745262"/>
    <pageSetUpPr fitToPage="1"/>
  </sheetPr>
  <dimension ref="A1:BQ66"/>
  <sheetViews>
    <sheetView zoomScale="55" zoomScaleNormal="55" zoomScaleSheetLayoutView="70" workbookViewId="0">
      <selection activeCell="AA7" sqref="AA7"/>
    </sheetView>
  </sheetViews>
  <sheetFormatPr defaultRowHeight="27.6" customHeight="1" x14ac:dyDescent="0.45"/>
  <cols>
    <col min="1" max="26" width="4.796875" style="1" customWidth="1"/>
    <col min="27" max="27" width="9.69921875" style="1" customWidth="1"/>
    <col min="28" max="50" width="4.796875" style="1" customWidth="1"/>
    <col min="51" max="51" width="8.796875" style="1"/>
    <col min="52" max="52" width="0" style="82" hidden="1" customWidth="1"/>
    <col min="53" max="53" width="3.8984375" style="82" hidden="1" customWidth="1"/>
    <col min="54" max="54" width="12.5" style="82" hidden="1" customWidth="1"/>
    <col min="55" max="55" width="10.296875" style="82" hidden="1" customWidth="1"/>
    <col min="56" max="56" width="0" style="82" hidden="1" customWidth="1"/>
    <col min="57" max="57" width="10.296875" style="82" hidden="1" customWidth="1"/>
    <col min="58" max="59" width="0" style="82" hidden="1" customWidth="1"/>
    <col min="60" max="61" width="12.09765625" style="82" hidden="1" customWidth="1"/>
    <col min="62" max="62" width="10.296875" style="82" hidden="1" customWidth="1"/>
    <col min="63" max="64" width="0" style="82" hidden="1" customWidth="1"/>
    <col min="65" max="65" width="0" style="107" hidden="1" customWidth="1"/>
    <col min="66" max="66" width="0" style="82" hidden="1" customWidth="1"/>
    <col min="67" max="67" width="0" style="107" hidden="1" customWidth="1"/>
    <col min="68" max="16384" width="8.796875" style="1"/>
  </cols>
  <sheetData>
    <row r="1" spans="1:69" ht="51.6" customHeight="1" x14ac:dyDescent="0.55000000000000004">
      <c r="A1" s="71" t="s">
        <v>170</v>
      </c>
      <c r="AA1" s="146"/>
      <c r="AF1" s="67"/>
      <c r="AG1" s="68"/>
      <c r="AH1" s="64"/>
      <c r="AI1" s="65"/>
      <c r="AJ1" s="65"/>
      <c r="AK1" s="65"/>
      <c r="AL1" s="65"/>
      <c r="AM1" s="65"/>
      <c r="AN1" s="66"/>
      <c r="AO1" s="39"/>
    </row>
    <row r="2" spans="1:69" ht="9" customHeight="1" x14ac:dyDescent="0.45"/>
    <row r="3" spans="1:69" s="2" customFormat="1" ht="28.8" customHeight="1" x14ac:dyDescent="0.45">
      <c r="A3" s="74"/>
      <c r="B3" s="75"/>
      <c r="C3" s="75"/>
      <c r="D3" s="75"/>
      <c r="E3" s="75"/>
      <c r="F3" s="76"/>
      <c r="G3" s="77"/>
      <c r="H3" s="77"/>
      <c r="I3" s="77"/>
      <c r="J3" s="77"/>
      <c r="K3" s="78"/>
      <c r="L3" s="79"/>
      <c r="M3" s="69"/>
      <c r="N3" s="288" t="s">
        <v>84</v>
      </c>
      <c r="O3" s="289"/>
      <c r="P3" s="289"/>
      <c r="Q3" s="289"/>
      <c r="R3" s="289"/>
      <c r="S3" s="281">
        <f>C9+C17+C33+AB20+AB33</f>
        <v>0</v>
      </c>
      <c r="T3" s="282"/>
      <c r="U3" s="282"/>
      <c r="V3" s="282"/>
      <c r="W3" s="282"/>
      <c r="X3" s="284" t="s">
        <v>0</v>
      </c>
      <c r="Y3" s="285"/>
      <c r="Z3" s="33"/>
      <c r="AA3" s="270" t="s">
        <v>54</v>
      </c>
      <c r="AB3" s="271"/>
      <c r="AC3" s="271"/>
      <c r="AD3" s="271"/>
      <c r="AE3" s="271"/>
      <c r="AF3" s="271"/>
      <c r="AG3" s="271"/>
      <c r="AH3" s="271"/>
      <c r="AI3" s="271"/>
      <c r="AJ3" s="271"/>
      <c r="AK3" s="271"/>
      <c r="AL3" s="271"/>
      <c r="AM3" s="271"/>
      <c r="AN3" s="271"/>
      <c r="AO3" s="271"/>
      <c r="AP3" s="271"/>
      <c r="AQ3" s="271"/>
      <c r="AR3" s="271"/>
      <c r="AS3" s="271"/>
      <c r="AT3" s="271"/>
      <c r="AU3" s="271"/>
      <c r="AV3" s="271"/>
      <c r="AW3" s="271"/>
      <c r="AX3" s="272"/>
      <c r="AZ3" s="159"/>
      <c r="BA3" s="159"/>
      <c r="BB3" s="159"/>
      <c r="BC3" s="159"/>
      <c r="BD3" s="159"/>
      <c r="BE3" s="159"/>
      <c r="BF3" s="159"/>
      <c r="BG3" s="159"/>
      <c r="BH3" s="159"/>
      <c r="BI3" s="159"/>
      <c r="BJ3" s="159"/>
      <c r="BK3" s="159"/>
      <c r="BL3" s="159"/>
      <c r="BM3" s="160"/>
      <c r="BN3" s="159"/>
      <c r="BO3" s="160"/>
    </row>
    <row r="4" spans="1:69" s="2" customFormat="1" ht="28.8" customHeight="1" x14ac:dyDescent="0.65">
      <c r="A4" s="75"/>
      <c r="B4" s="275">
        <f>'様式第１号（式あり）'!O8</f>
        <v>0</v>
      </c>
      <c r="C4" s="276"/>
      <c r="D4" s="276"/>
      <c r="E4" s="276"/>
      <c r="F4" s="276"/>
      <c r="G4" s="276"/>
      <c r="H4" s="276"/>
      <c r="I4" s="85" t="s">
        <v>56</v>
      </c>
      <c r="J4" s="38"/>
      <c r="K4" s="79"/>
      <c r="L4" s="79"/>
      <c r="M4" s="70"/>
      <c r="N4" s="290"/>
      <c r="O4" s="291"/>
      <c r="P4" s="291"/>
      <c r="Q4" s="291"/>
      <c r="R4" s="291"/>
      <c r="S4" s="283"/>
      <c r="T4" s="283"/>
      <c r="U4" s="283"/>
      <c r="V4" s="283"/>
      <c r="W4" s="283"/>
      <c r="X4" s="286"/>
      <c r="Y4" s="287"/>
      <c r="AA4" s="156"/>
      <c r="AB4" s="23" t="s">
        <v>99</v>
      </c>
      <c r="AC4" s="23"/>
      <c r="AD4" s="23"/>
      <c r="AE4" s="23"/>
      <c r="AF4" s="23"/>
      <c r="AG4" s="23"/>
      <c r="AH4" s="23"/>
      <c r="AI4" s="23"/>
      <c r="AJ4" s="23"/>
      <c r="AK4" s="23"/>
      <c r="AL4" s="23"/>
      <c r="AM4" s="23"/>
      <c r="AN4" s="23"/>
      <c r="AO4" s="23"/>
      <c r="AP4" s="23"/>
      <c r="AQ4" s="23"/>
      <c r="AR4" s="23"/>
      <c r="AS4" s="23"/>
      <c r="AT4" s="23"/>
      <c r="AU4" s="23"/>
      <c r="AV4" s="23"/>
      <c r="AW4" s="265" t="s">
        <v>100</v>
      </c>
      <c r="AX4" s="266"/>
      <c r="AZ4" s="161" t="s">
        <v>116</v>
      </c>
      <c r="BA4" s="159"/>
      <c r="BB4" s="159"/>
      <c r="BC4" s="159"/>
      <c r="BD4" s="159"/>
      <c r="BE4" s="159"/>
      <c r="BF4" s="159"/>
      <c r="BG4" s="159"/>
      <c r="BH4" s="159"/>
      <c r="BI4" s="159"/>
      <c r="BJ4" s="159"/>
      <c r="BK4" s="159"/>
      <c r="BL4" s="159"/>
      <c r="BM4" s="160"/>
      <c r="BN4" s="159"/>
      <c r="BO4" s="160"/>
    </row>
    <row r="5" spans="1:69" s="2" customFormat="1" ht="28.8" customHeight="1" x14ac:dyDescent="0.45">
      <c r="AA5" s="157"/>
      <c r="AB5" s="16" t="s">
        <v>53</v>
      </c>
      <c r="AC5" s="16"/>
      <c r="AD5" s="16"/>
      <c r="AE5" s="16"/>
      <c r="AF5" s="16"/>
      <c r="AG5" s="16"/>
      <c r="AH5" s="16"/>
      <c r="AI5" s="16"/>
      <c r="AJ5" s="16"/>
      <c r="AK5" s="16"/>
      <c r="AL5" s="16"/>
      <c r="AM5" s="16"/>
      <c r="AN5" s="16"/>
      <c r="AO5" s="16"/>
      <c r="AP5" s="16"/>
      <c r="AQ5" s="16"/>
      <c r="AR5" s="16"/>
      <c r="AS5" s="16"/>
      <c r="AT5" s="16"/>
      <c r="AU5" s="16"/>
      <c r="AV5" s="16"/>
      <c r="AW5" s="265" t="s">
        <v>100</v>
      </c>
      <c r="AX5" s="266"/>
      <c r="AZ5" s="162" t="b">
        <v>0</v>
      </c>
      <c r="BA5" s="162" t="str">
        <f>IF(AZ5=TRUE,"〇","×")</f>
        <v>×</v>
      </c>
      <c r="BB5" s="162" t="str">
        <f>IF(BA5="〇", 20000, " ")</f>
        <v xml:space="preserve"> </v>
      </c>
      <c r="BC5" s="163" t="str">
        <f>BB5</f>
        <v xml:space="preserve"> </v>
      </c>
      <c r="BD5" s="164" t="str">
        <f>IF(BC5=20000,"A",IF(BB6=40000,"B",IF(BD4=3,"C",IF(BD4=2,"D",IF(BD4=1,"E",IF(BD4=0,""))))))</f>
        <v/>
      </c>
      <c r="BE5" s="165"/>
      <c r="BF5" s="159"/>
      <c r="BG5" s="159"/>
      <c r="BH5" s="159"/>
      <c r="BI5" s="159"/>
      <c r="BJ5" s="159"/>
      <c r="BK5" s="159"/>
      <c r="BL5" s="159"/>
      <c r="BM5" s="160"/>
      <c r="BN5" s="159"/>
      <c r="BO5" s="160"/>
    </row>
    <row r="6" spans="1:69" s="2" customFormat="1" ht="28.8" customHeight="1" x14ac:dyDescent="0.45">
      <c r="A6" s="270" t="s">
        <v>113</v>
      </c>
      <c r="B6" s="271"/>
      <c r="C6" s="271"/>
      <c r="D6" s="271"/>
      <c r="E6" s="271"/>
      <c r="F6" s="271"/>
      <c r="G6" s="271"/>
      <c r="H6" s="271"/>
      <c r="I6" s="271"/>
      <c r="J6" s="271"/>
      <c r="K6" s="271"/>
      <c r="L6" s="271"/>
      <c r="M6" s="271"/>
      <c r="N6" s="271"/>
      <c r="O6" s="271"/>
      <c r="P6" s="271"/>
      <c r="Q6" s="271"/>
      <c r="R6" s="271"/>
      <c r="S6" s="271"/>
      <c r="T6" s="271"/>
      <c r="U6" s="271"/>
      <c r="V6" s="271"/>
      <c r="W6" s="271"/>
      <c r="X6" s="271"/>
      <c r="Y6" s="271"/>
      <c r="AA6" s="157"/>
      <c r="AB6" s="16" t="s">
        <v>52</v>
      </c>
      <c r="AC6" s="16"/>
      <c r="AD6" s="16"/>
      <c r="AE6" s="16"/>
      <c r="AF6" s="16"/>
      <c r="AG6" s="16"/>
      <c r="AH6" s="16"/>
      <c r="AI6" s="16"/>
      <c r="AJ6" s="16"/>
      <c r="AK6" s="16"/>
      <c r="AL6" s="16"/>
      <c r="AM6" s="16"/>
      <c r="AN6" s="16"/>
      <c r="AO6" s="16"/>
      <c r="AP6" s="16"/>
      <c r="AQ6" s="16"/>
      <c r="AR6" s="16"/>
      <c r="AS6" s="16"/>
      <c r="AT6" s="16"/>
      <c r="AU6" s="16"/>
      <c r="AV6" s="16"/>
      <c r="AW6" s="265" t="s">
        <v>100</v>
      </c>
      <c r="AX6" s="266"/>
      <c r="AZ6" s="162" t="b">
        <v>0</v>
      </c>
      <c r="BA6" s="162" t="str">
        <f t="shared" ref="BA6:BA14" si="0">IF(AZ6=TRUE,"〇","×")</f>
        <v>×</v>
      </c>
      <c r="BB6" s="162" t="str">
        <f>IF(BA6="〇", 40000, " ")</f>
        <v xml:space="preserve"> </v>
      </c>
      <c r="BC6" s="159"/>
      <c r="BD6" s="159"/>
      <c r="BE6" s="159"/>
      <c r="BF6" s="159"/>
      <c r="BG6" s="159"/>
      <c r="BH6" s="159"/>
      <c r="BI6" s="159"/>
      <c r="BJ6" s="159"/>
      <c r="BK6" s="159"/>
      <c r="BL6" s="159"/>
      <c r="BM6" s="160"/>
      <c r="BN6" s="159"/>
      <c r="BO6" s="160"/>
    </row>
    <row r="7" spans="1:69" s="2" customFormat="1" ht="28.8" customHeight="1" x14ac:dyDescent="0.45">
      <c r="A7" s="277" t="s">
        <v>51</v>
      </c>
      <c r="B7" s="278"/>
      <c r="C7" s="37"/>
      <c r="D7" s="23" t="s">
        <v>50</v>
      </c>
      <c r="E7" s="23"/>
      <c r="F7" s="36"/>
      <c r="G7" s="23" t="s">
        <v>49</v>
      </c>
      <c r="H7" s="23"/>
      <c r="I7" s="36"/>
      <c r="J7" s="23" t="s">
        <v>48</v>
      </c>
      <c r="K7" s="23"/>
      <c r="L7" s="36"/>
      <c r="M7" s="23" t="s">
        <v>47</v>
      </c>
      <c r="N7" s="23"/>
      <c r="O7" s="36"/>
      <c r="P7" s="23" t="s">
        <v>46</v>
      </c>
      <c r="Q7" s="23"/>
      <c r="R7" s="23"/>
      <c r="S7" s="23"/>
      <c r="T7" s="23"/>
      <c r="U7" s="23"/>
      <c r="V7" s="23"/>
      <c r="W7" s="23"/>
      <c r="X7" s="23"/>
      <c r="Y7" s="22"/>
      <c r="AA7" s="157"/>
      <c r="AB7" s="16" t="s">
        <v>45</v>
      </c>
      <c r="AC7" s="16"/>
      <c r="AD7" s="16"/>
      <c r="AE7" s="16"/>
      <c r="AF7" s="16"/>
      <c r="AG7" s="16"/>
      <c r="AH7" s="16"/>
      <c r="AI7" s="16"/>
      <c r="AJ7" s="16"/>
      <c r="AK7" s="16"/>
      <c r="AL7" s="16"/>
      <c r="AM7" s="16"/>
      <c r="AN7" s="16"/>
      <c r="AO7" s="16"/>
      <c r="AP7" s="16"/>
      <c r="AQ7" s="16"/>
      <c r="AR7" s="16"/>
      <c r="AS7" s="16"/>
      <c r="AT7" s="16"/>
      <c r="AU7" s="16"/>
      <c r="AV7" s="16"/>
      <c r="AW7" s="265" t="s">
        <v>100</v>
      </c>
      <c r="AX7" s="266"/>
      <c r="AZ7" s="162" t="b">
        <v>0</v>
      </c>
      <c r="BA7" s="162" t="str">
        <f t="shared" si="0"/>
        <v>×</v>
      </c>
      <c r="BB7" s="162" t="str">
        <f>IF(BA7="〇", 60000, " ")</f>
        <v xml:space="preserve"> </v>
      </c>
      <c r="BC7" s="159"/>
      <c r="BD7" s="159"/>
      <c r="BE7" s="159"/>
      <c r="BF7" s="159"/>
      <c r="BG7" s="159"/>
      <c r="BH7" s="159"/>
      <c r="BI7" s="159"/>
      <c r="BJ7" s="159"/>
      <c r="BK7" s="159"/>
      <c r="BL7" s="159"/>
      <c r="BM7" s="160"/>
      <c r="BN7" s="159"/>
      <c r="BO7" s="160"/>
    </row>
    <row r="8" spans="1:69" s="2" customFormat="1" ht="28.8" customHeight="1" x14ac:dyDescent="0.45">
      <c r="A8" s="279"/>
      <c r="B8" s="280"/>
      <c r="C8" s="35"/>
      <c r="D8" s="8" t="s">
        <v>44</v>
      </c>
      <c r="E8" s="8"/>
      <c r="F8" s="35"/>
      <c r="G8" s="8" t="s">
        <v>43</v>
      </c>
      <c r="H8" s="8"/>
      <c r="I8" s="35"/>
      <c r="J8" s="8" t="s">
        <v>42</v>
      </c>
      <c r="K8" s="8"/>
      <c r="L8" s="35"/>
      <c r="M8" s="8" t="s">
        <v>41</v>
      </c>
      <c r="N8" s="8"/>
      <c r="O8" s="35"/>
      <c r="P8" s="8" t="s">
        <v>88</v>
      </c>
      <c r="Q8" s="8"/>
      <c r="R8" s="8"/>
      <c r="S8" s="8"/>
      <c r="T8" s="8"/>
      <c r="U8" s="8"/>
      <c r="V8" s="8"/>
      <c r="W8" s="8"/>
      <c r="X8" s="8"/>
      <c r="Y8" s="7"/>
      <c r="AA8" s="157"/>
      <c r="AB8" s="16" t="s">
        <v>40</v>
      </c>
      <c r="AC8" s="16"/>
      <c r="AD8" s="16"/>
      <c r="AE8" s="16"/>
      <c r="AF8" s="16"/>
      <c r="AG8" s="16"/>
      <c r="AH8" s="16"/>
      <c r="AI8" s="16"/>
      <c r="AJ8" s="16"/>
      <c r="AK8" s="16"/>
      <c r="AL8" s="16"/>
      <c r="AM8" s="16"/>
      <c r="AN8" s="16"/>
      <c r="AO8" s="16"/>
      <c r="AP8" s="16"/>
      <c r="AQ8" s="16"/>
      <c r="AR8" s="16"/>
      <c r="AS8" s="16"/>
      <c r="AT8" s="16"/>
      <c r="AU8" s="16"/>
      <c r="AV8" s="16"/>
      <c r="AW8" s="265" t="s">
        <v>100</v>
      </c>
      <c r="AX8" s="266"/>
      <c r="AZ8" s="162" t="b">
        <v>0</v>
      </c>
      <c r="BA8" s="162" t="str">
        <f t="shared" si="0"/>
        <v>×</v>
      </c>
      <c r="BB8" s="162" t="str">
        <f>IF(BA8="〇", 80000, " ")</f>
        <v xml:space="preserve"> </v>
      </c>
      <c r="BC8" s="166"/>
      <c r="BD8" s="159"/>
      <c r="BE8" s="159"/>
      <c r="BF8" s="159"/>
      <c r="BG8" s="159"/>
      <c r="BH8" s="159"/>
      <c r="BI8" s="159"/>
      <c r="BJ8" s="159"/>
      <c r="BK8" s="159"/>
      <c r="BL8" s="159"/>
      <c r="BM8" s="160"/>
      <c r="BN8" s="159"/>
      <c r="BO8" s="160"/>
    </row>
    <row r="9" spans="1:69" s="2" customFormat="1" ht="28.8" customHeight="1" x14ac:dyDescent="0.45">
      <c r="A9" s="256" t="s">
        <v>1</v>
      </c>
      <c r="B9" s="257"/>
      <c r="C9" s="262">
        <f>SUM(BB5:BB14)</f>
        <v>0</v>
      </c>
      <c r="D9" s="264"/>
      <c r="E9" s="264"/>
      <c r="F9" s="264"/>
      <c r="G9" s="264"/>
      <c r="H9" s="87" t="s">
        <v>0</v>
      </c>
      <c r="I9" s="42"/>
      <c r="J9" s="147" t="s">
        <v>145</v>
      </c>
      <c r="K9" s="42"/>
      <c r="L9" s="41"/>
      <c r="M9" s="41"/>
      <c r="N9" s="41"/>
      <c r="O9" s="41"/>
      <c r="P9" s="41"/>
      <c r="Q9" s="41"/>
      <c r="R9" s="41"/>
      <c r="S9" s="41"/>
      <c r="T9" s="41"/>
      <c r="U9" s="41"/>
      <c r="V9" s="41"/>
      <c r="W9" s="41"/>
      <c r="X9" s="41"/>
      <c r="Y9" s="40"/>
      <c r="AA9" s="157"/>
      <c r="AB9" s="16" t="s">
        <v>39</v>
      </c>
      <c r="AC9" s="16"/>
      <c r="AD9" s="16"/>
      <c r="AE9" s="16"/>
      <c r="AF9" s="16"/>
      <c r="AG9" s="16"/>
      <c r="AH9" s="16"/>
      <c r="AI9" s="16"/>
      <c r="AJ9" s="16"/>
      <c r="AK9" s="16"/>
      <c r="AL9" s="16"/>
      <c r="AM9" s="16"/>
      <c r="AN9" s="16"/>
      <c r="AO9" s="16"/>
      <c r="AP9" s="16"/>
      <c r="AQ9" s="16"/>
      <c r="AR9" s="16"/>
      <c r="AS9" s="16"/>
      <c r="AT9" s="16"/>
      <c r="AU9" s="16"/>
      <c r="AV9" s="16"/>
      <c r="AW9" s="265" t="s">
        <v>100</v>
      </c>
      <c r="AX9" s="266"/>
      <c r="AZ9" s="162" t="b">
        <v>0</v>
      </c>
      <c r="BA9" s="162" t="str">
        <f t="shared" si="0"/>
        <v>×</v>
      </c>
      <c r="BB9" s="162" t="str">
        <f>IF(BA9="〇", 100000, " ")</f>
        <v xml:space="preserve"> </v>
      </c>
      <c r="BC9" s="166"/>
      <c r="BD9" s="159"/>
      <c r="BE9" s="159"/>
      <c r="BF9" s="159"/>
      <c r="BG9" s="159"/>
      <c r="BH9" s="159"/>
      <c r="BI9" s="159"/>
      <c r="BJ9" s="159"/>
      <c r="BK9" s="159"/>
      <c r="BL9" s="159"/>
      <c r="BM9" s="160"/>
      <c r="BN9" s="159"/>
      <c r="BO9" s="160"/>
    </row>
    <row r="10" spans="1:69" s="2" customFormat="1" ht="28.8" customHeight="1" x14ac:dyDescent="0.45">
      <c r="AA10" s="157"/>
      <c r="AB10" s="16" t="s">
        <v>38</v>
      </c>
      <c r="AC10" s="16"/>
      <c r="AD10" s="16"/>
      <c r="AE10" s="16"/>
      <c r="AF10" s="16"/>
      <c r="AG10" s="16"/>
      <c r="AH10" s="16"/>
      <c r="AI10" s="16"/>
      <c r="AJ10" s="16"/>
      <c r="AK10" s="16"/>
      <c r="AL10" s="16"/>
      <c r="AM10" s="16"/>
      <c r="AN10" s="16"/>
      <c r="AO10" s="16"/>
      <c r="AP10" s="16"/>
      <c r="AQ10" s="16"/>
      <c r="AR10" s="16"/>
      <c r="AS10" s="16"/>
      <c r="AT10" s="16"/>
      <c r="AU10" s="16"/>
      <c r="AV10" s="16"/>
      <c r="AW10" s="265" t="s">
        <v>100</v>
      </c>
      <c r="AX10" s="266"/>
      <c r="AZ10" s="162" t="b">
        <v>0</v>
      </c>
      <c r="BA10" s="162" t="str">
        <f t="shared" si="0"/>
        <v>×</v>
      </c>
      <c r="BB10" s="162" t="str">
        <f>IF(BA10="〇", 120000, " ")</f>
        <v xml:space="preserve"> </v>
      </c>
      <c r="BC10" s="159"/>
      <c r="BD10" s="159"/>
      <c r="BE10" s="159"/>
      <c r="BF10" s="159"/>
      <c r="BG10" s="159"/>
      <c r="BH10" s="159"/>
      <c r="BI10" s="159"/>
      <c r="BJ10" s="159"/>
      <c r="BK10" s="159"/>
      <c r="BL10" s="159"/>
      <c r="BM10" s="160"/>
      <c r="BN10" s="159"/>
      <c r="BO10" s="160"/>
    </row>
    <row r="11" spans="1:69" s="2" customFormat="1" ht="28.8" customHeight="1" x14ac:dyDescent="0.45">
      <c r="A11" s="270" t="s">
        <v>98</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AA11" s="157"/>
      <c r="AB11" s="16" t="s">
        <v>37</v>
      </c>
      <c r="AC11" s="16"/>
      <c r="AD11" s="16"/>
      <c r="AE11" s="16"/>
      <c r="AF11" s="16"/>
      <c r="AG11" s="16"/>
      <c r="AH11" s="16"/>
      <c r="AI11" s="16"/>
      <c r="AJ11" s="16"/>
      <c r="AK11" s="16"/>
      <c r="AL11" s="16"/>
      <c r="AM11" s="16"/>
      <c r="AN11" s="16"/>
      <c r="AO11" s="16"/>
      <c r="AP11" s="16"/>
      <c r="AQ11" s="16"/>
      <c r="AR11" s="16"/>
      <c r="AS11" s="16"/>
      <c r="AT11" s="16"/>
      <c r="AU11" s="16"/>
      <c r="AV11" s="16"/>
      <c r="AW11" s="265" t="s">
        <v>104</v>
      </c>
      <c r="AX11" s="266"/>
      <c r="AZ11" s="162" t="b">
        <v>0</v>
      </c>
      <c r="BA11" s="162" t="str">
        <f t="shared" si="0"/>
        <v>×</v>
      </c>
      <c r="BB11" s="162" t="str">
        <f>IF(BA11="〇", 140000, " ")</f>
        <v xml:space="preserve"> </v>
      </c>
      <c r="BC11" s="159"/>
      <c r="BD11" s="160"/>
      <c r="BE11" s="159"/>
      <c r="BF11" s="159"/>
      <c r="BG11" s="159"/>
      <c r="BH11" s="160"/>
      <c r="BI11" s="159"/>
      <c r="BJ11" s="159"/>
      <c r="BK11" s="159"/>
      <c r="BL11" s="160"/>
      <c r="BM11" s="160"/>
      <c r="BN11" s="159"/>
      <c r="BO11" s="160"/>
      <c r="BQ11" s="32"/>
    </row>
    <row r="12" spans="1:69" s="2" customFormat="1" ht="28.8" customHeight="1" x14ac:dyDescent="0.45">
      <c r="A12" s="273"/>
      <c r="B12" s="274"/>
      <c r="C12" s="24" t="s">
        <v>123</v>
      </c>
      <c r="D12" s="23"/>
      <c r="E12" s="23"/>
      <c r="F12" s="23"/>
      <c r="G12" s="23"/>
      <c r="H12" s="23"/>
      <c r="I12" s="23"/>
      <c r="J12" s="23"/>
      <c r="K12" s="23"/>
      <c r="L12" s="23"/>
      <c r="M12" s="23"/>
      <c r="N12" s="23"/>
      <c r="O12" s="23"/>
      <c r="P12" s="23"/>
      <c r="Q12" s="23"/>
      <c r="R12" s="23"/>
      <c r="S12" s="23"/>
      <c r="T12" s="23"/>
      <c r="U12" s="23"/>
      <c r="V12" s="23"/>
      <c r="W12" s="23"/>
      <c r="X12" s="292" t="s">
        <v>100</v>
      </c>
      <c r="Y12" s="293"/>
      <c r="AA12" s="157"/>
      <c r="AB12" s="16" t="s">
        <v>175</v>
      </c>
      <c r="AC12" s="16"/>
      <c r="AD12" s="16"/>
      <c r="AE12" s="16"/>
      <c r="AF12" s="16"/>
      <c r="AG12" s="16"/>
      <c r="AH12" s="16"/>
      <c r="AI12" s="16"/>
      <c r="AJ12" s="16"/>
      <c r="AK12" s="16"/>
      <c r="AL12" s="16"/>
      <c r="AM12" s="16"/>
      <c r="AN12" s="16"/>
      <c r="AO12" s="16"/>
      <c r="AP12" s="16"/>
      <c r="AQ12" s="16"/>
      <c r="AR12" s="16"/>
      <c r="AS12" s="16"/>
      <c r="AT12" s="16"/>
      <c r="AU12" s="16"/>
      <c r="AV12" s="16"/>
      <c r="AW12" s="265" t="s">
        <v>102</v>
      </c>
      <c r="AX12" s="266"/>
      <c r="AZ12" s="162" t="b">
        <v>0</v>
      </c>
      <c r="BA12" s="162" t="str">
        <f t="shared" si="0"/>
        <v>×</v>
      </c>
      <c r="BB12" s="162" t="str">
        <f>IF(BA12="〇", 160000, " ")</f>
        <v xml:space="preserve"> </v>
      </c>
      <c r="BC12" s="159"/>
      <c r="BD12" s="159"/>
      <c r="BE12" s="159"/>
      <c r="BF12" s="159"/>
      <c r="BG12" s="159"/>
      <c r="BH12" s="159"/>
      <c r="BI12" s="159"/>
      <c r="BJ12" s="159"/>
      <c r="BK12" s="159"/>
      <c r="BL12" s="159"/>
      <c r="BM12" s="160"/>
      <c r="BN12" s="159"/>
      <c r="BO12" s="160"/>
    </row>
    <row r="13" spans="1:69" s="2" customFormat="1" ht="28.8" customHeight="1" x14ac:dyDescent="0.45">
      <c r="A13" s="258"/>
      <c r="B13" s="259"/>
      <c r="C13" s="105" t="s">
        <v>151</v>
      </c>
      <c r="D13" s="16"/>
      <c r="E13" s="16"/>
      <c r="F13" s="16"/>
      <c r="G13" s="16"/>
      <c r="H13" s="16"/>
      <c r="I13" s="16"/>
      <c r="J13" s="16"/>
      <c r="K13" s="16"/>
      <c r="L13" s="16"/>
      <c r="M13" s="16"/>
      <c r="N13" s="16"/>
      <c r="O13" s="16"/>
      <c r="P13" s="16"/>
      <c r="Q13" s="16"/>
      <c r="R13" s="16"/>
      <c r="S13" s="16"/>
      <c r="T13" s="16"/>
      <c r="U13" s="16"/>
      <c r="V13" s="16"/>
      <c r="W13" s="16"/>
      <c r="X13" s="294" t="s">
        <v>101</v>
      </c>
      <c r="Y13" s="295"/>
      <c r="AA13" s="157"/>
      <c r="AB13" s="16" t="s">
        <v>35</v>
      </c>
      <c r="AC13" s="16"/>
      <c r="AD13" s="16"/>
      <c r="AE13" s="16"/>
      <c r="AF13" s="16"/>
      <c r="AG13" s="16"/>
      <c r="AH13" s="16"/>
      <c r="AI13" s="16"/>
      <c r="AJ13" s="16"/>
      <c r="AK13" s="16"/>
      <c r="AL13" s="16"/>
      <c r="AM13" s="16"/>
      <c r="AN13" s="16"/>
      <c r="AO13" s="16"/>
      <c r="AP13" s="16"/>
      <c r="AQ13" s="16"/>
      <c r="AR13" s="16"/>
      <c r="AS13" s="16"/>
      <c r="AT13" s="16"/>
      <c r="AU13" s="16"/>
      <c r="AV13" s="16"/>
      <c r="AW13" s="265" t="s">
        <v>106</v>
      </c>
      <c r="AX13" s="266"/>
      <c r="AZ13" s="162" t="b">
        <v>0</v>
      </c>
      <c r="BA13" s="162" t="str">
        <f t="shared" si="0"/>
        <v>×</v>
      </c>
      <c r="BB13" s="162" t="str">
        <f>IF(BA13="〇", 180000, " ")</f>
        <v xml:space="preserve"> </v>
      </c>
      <c r="BC13" s="159"/>
      <c r="BD13" s="159"/>
      <c r="BE13" s="159"/>
      <c r="BF13" s="159"/>
      <c r="BG13" s="159"/>
      <c r="BH13" s="159"/>
      <c r="BI13" s="159"/>
      <c r="BJ13" s="159"/>
      <c r="BK13" s="159"/>
      <c r="BL13" s="159"/>
      <c r="BM13" s="160"/>
      <c r="BN13" s="159"/>
      <c r="BO13" s="160"/>
    </row>
    <row r="14" spans="1:69" s="2" customFormat="1" ht="28.8" customHeight="1" x14ac:dyDescent="0.45">
      <c r="A14" s="258"/>
      <c r="B14" s="259"/>
      <c r="C14" s="17" t="s">
        <v>153</v>
      </c>
      <c r="D14" s="16"/>
      <c r="E14" s="16"/>
      <c r="F14" s="16"/>
      <c r="G14" s="16"/>
      <c r="H14" s="16"/>
      <c r="I14" s="16"/>
      <c r="J14" s="16"/>
      <c r="K14" s="16"/>
      <c r="L14" s="16"/>
      <c r="M14" s="16"/>
      <c r="N14" s="16"/>
      <c r="O14" s="16"/>
      <c r="P14" s="16"/>
      <c r="Q14" s="16"/>
      <c r="R14" s="16"/>
      <c r="S14" s="16"/>
      <c r="T14" s="16"/>
      <c r="U14" s="16"/>
      <c r="V14" s="16"/>
      <c r="W14" s="16"/>
      <c r="X14" s="265" t="s">
        <v>105</v>
      </c>
      <c r="Y14" s="266"/>
      <c r="AA14" s="157"/>
      <c r="AB14" s="16" t="s">
        <v>159</v>
      </c>
      <c r="AC14" s="16"/>
      <c r="AD14" s="16"/>
      <c r="AE14" s="16"/>
      <c r="AF14" s="16"/>
      <c r="AG14" s="16"/>
      <c r="AH14" s="16"/>
      <c r="AI14" s="16"/>
      <c r="AJ14" s="16"/>
      <c r="AK14" s="16"/>
      <c r="AL14" s="16"/>
      <c r="AM14" s="16"/>
      <c r="AN14" s="16"/>
      <c r="AO14" s="16"/>
      <c r="AP14" s="16"/>
      <c r="AQ14" s="16"/>
      <c r="AR14" s="16"/>
      <c r="AS14" s="16"/>
      <c r="AT14" s="16"/>
      <c r="AU14" s="16"/>
      <c r="AV14" s="16"/>
      <c r="AW14" s="265" t="s">
        <v>103</v>
      </c>
      <c r="AX14" s="266"/>
      <c r="AZ14" s="162" t="b">
        <v>0</v>
      </c>
      <c r="BA14" s="162" t="str">
        <f t="shared" si="0"/>
        <v>×</v>
      </c>
      <c r="BB14" s="162" t="str">
        <f>IF(BA14="〇", 200000, " ")</f>
        <v xml:space="preserve"> </v>
      </c>
      <c r="BC14" s="159"/>
      <c r="BD14" s="159"/>
      <c r="BE14" s="159"/>
      <c r="BF14" s="159"/>
      <c r="BG14" s="159"/>
      <c r="BH14" s="159"/>
      <c r="BI14" s="159"/>
      <c r="BJ14" s="159"/>
      <c r="BK14" s="159"/>
      <c r="BL14" s="159"/>
      <c r="BM14" s="160"/>
      <c r="BN14" s="159"/>
      <c r="BO14" s="160"/>
    </row>
    <row r="15" spans="1:69" s="2" customFormat="1" ht="28.8" customHeight="1" x14ac:dyDescent="0.45">
      <c r="A15" s="258"/>
      <c r="B15" s="259"/>
      <c r="C15" s="17" t="s">
        <v>32</v>
      </c>
      <c r="D15" s="16"/>
      <c r="E15" s="16"/>
      <c r="F15" s="16"/>
      <c r="G15" s="16"/>
      <c r="H15" s="16"/>
      <c r="I15" s="16"/>
      <c r="J15" s="16"/>
      <c r="K15" s="16"/>
      <c r="L15" s="16"/>
      <c r="M15" s="16"/>
      <c r="N15" s="16"/>
      <c r="O15" s="16"/>
      <c r="P15" s="16"/>
      <c r="Q15" s="16"/>
      <c r="R15" s="16"/>
      <c r="S15" s="16"/>
      <c r="T15" s="16"/>
      <c r="U15" s="16"/>
      <c r="V15" s="16"/>
      <c r="W15" s="16"/>
      <c r="X15" s="265" t="s">
        <v>102</v>
      </c>
      <c r="Y15" s="266"/>
      <c r="AA15" s="157"/>
      <c r="AB15" s="16" t="s">
        <v>154</v>
      </c>
      <c r="AC15" s="16"/>
      <c r="AD15" s="16"/>
      <c r="AE15" s="16"/>
      <c r="AF15" s="16"/>
      <c r="AG15" s="16"/>
      <c r="AH15" s="16"/>
      <c r="AI15" s="16"/>
      <c r="AJ15" s="16"/>
      <c r="AK15" s="16"/>
      <c r="AL15" s="16"/>
      <c r="AM15" s="16"/>
      <c r="AN15" s="16"/>
      <c r="AO15" s="16"/>
      <c r="AP15" s="16"/>
      <c r="AQ15" s="16"/>
      <c r="AR15" s="16"/>
      <c r="AS15" s="16"/>
      <c r="AT15" s="16"/>
      <c r="AU15" s="16"/>
      <c r="AV15" s="16"/>
      <c r="AW15" s="265" t="s">
        <v>107</v>
      </c>
      <c r="AX15" s="266"/>
      <c r="AZ15" s="159"/>
      <c r="BA15" s="159"/>
      <c r="BB15" s="159"/>
      <c r="BC15" s="159"/>
      <c r="BD15" s="159"/>
      <c r="BE15" s="159"/>
      <c r="BF15" s="159"/>
      <c r="BG15" s="159"/>
      <c r="BH15" s="159"/>
      <c r="BI15" s="159"/>
      <c r="BJ15" s="159"/>
      <c r="BK15" s="159"/>
      <c r="BL15" s="167" t="s">
        <v>76</v>
      </c>
      <c r="BM15" s="168"/>
      <c r="BN15" s="162" t="s">
        <v>75</v>
      </c>
      <c r="BO15" s="168"/>
    </row>
    <row r="16" spans="1:69" s="2" customFormat="1" ht="28.8" customHeight="1" x14ac:dyDescent="0.45">
      <c r="A16" s="260"/>
      <c r="B16" s="261"/>
      <c r="C16" s="9" t="s">
        <v>30</v>
      </c>
      <c r="D16" s="8"/>
      <c r="E16" s="8"/>
      <c r="F16" s="8"/>
      <c r="G16" s="8"/>
      <c r="H16" s="8"/>
      <c r="I16" s="8"/>
      <c r="J16" s="8"/>
      <c r="K16" s="8"/>
      <c r="L16" s="8"/>
      <c r="M16" s="8"/>
      <c r="N16" s="8"/>
      <c r="O16" s="8"/>
      <c r="P16" s="8"/>
      <c r="Q16" s="8"/>
      <c r="R16" s="8"/>
      <c r="S16" s="8"/>
      <c r="T16" s="8"/>
      <c r="U16" s="8"/>
      <c r="V16" s="8"/>
      <c r="W16" s="8"/>
      <c r="X16" s="301" t="s">
        <v>103</v>
      </c>
      <c r="Y16" s="302"/>
      <c r="AA16" s="157"/>
      <c r="AB16" s="16" t="s">
        <v>176</v>
      </c>
      <c r="AC16" s="16"/>
      <c r="AD16" s="16"/>
      <c r="AE16" s="16"/>
      <c r="AF16" s="16"/>
      <c r="AG16" s="16"/>
      <c r="AH16" s="16"/>
      <c r="AI16" s="16"/>
      <c r="AJ16" s="16"/>
      <c r="AK16" s="16"/>
      <c r="AL16" s="16"/>
      <c r="AM16" s="16"/>
      <c r="AN16" s="16"/>
      <c r="AO16" s="16"/>
      <c r="AP16" s="16"/>
      <c r="AQ16" s="16"/>
      <c r="AR16" s="16"/>
      <c r="AS16" s="16"/>
      <c r="AT16" s="16"/>
      <c r="AU16" s="16"/>
      <c r="AV16" s="16"/>
      <c r="AW16" s="265" t="s">
        <v>115</v>
      </c>
      <c r="AX16" s="266"/>
      <c r="AZ16" s="161" t="s">
        <v>120</v>
      </c>
      <c r="BA16" s="159"/>
      <c r="BB16" s="159"/>
      <c r="BC16" s="159"/>
      <c r="BD16" s="159"/>
      <c r="BE16" s="159"/>
      <c r="BF16" s="159"/>
      <c r="BG16" s="159"/>
      <c r="BH16" s="159"/>
      <c r="BI16" s="159"/>
      <c r="BJ16" s="159"/>
      <c r="BK16" s="159"/>
      <c r="BL16" s="162" t="b">
        <v>0</v>
      </c>
      <c r="BM16" s="168" t="str">
        <f>IF(BL16=TRUE,"〇","×")</f>
        <v>×</v>
      </c>
      <c r="BN16" s="162" t="b">
        <v>0</v>
      </c>
      <c r="BO16" s="168" t="str">
        <f>IF(BN16=TRUE,"〇","×")</f>
        <v>×</v>
      </c>
    </row>
    <row r="17" spans="1:67" s="2" customFormat="1" ht="28.8" customHeight="1" x14ac:dyDescent="0.45">
      <c r="A17" s="256" t="s">
        <v>1</v>
      </c>
      <c r="B17" s="257"/>
      <c r="C17" s="262">
        <f>SUM(BB17:BB21)</f>
        <v>0</v>
      </c>
      <c r="D17" s="263"/>
      <c r="E17" s="263"/>
      <c r="F17" s="263"/>
      <c r="G17" s="263"/>
      <c r="H17" s="6" t="s">
        <v>0</v>
      </c>
      <c r="I17" s="41"/>
      <c r="J17" s="148" t="s">
        <v>145</v>
      </c>
      <c r="K17" s="41"/>
      <c r="L17" s="41"/>
      <c r="M17" s="41"/>
      <c r="N17" s="41"/>
      <c r="O17" s="41"/>
      <c r="P17" s="41"/>
      <c r="Q17" s="41"/>
      <c r="R17" s="41"/>
      <c r="S17" s="41"/>
      <c r="T17" s="41"/>
      <c r="U17" s="41"/>
      <c r="V17" s="41"/>
      <c r="W17" s="41"/>
      <c r="X17" s="41"/>
      <c r="Y17" s="40"/>
      <c r="AA17" s="157"/>
      <c r="AB17" s="16" t="s">
        <v>28</v>
      </c>
      <c r="AC17" s="16"/>
      <c r="AD17" s="16"/>
      <c r="AE17" s="16"/>
      <c r="AF17" s="16"/>
      <c r="AG17" s="16"/>
      <c r="AH17" s="16"/>
      <c r="AI17" s="16"/>
      <c r="AJ17" s="16"/>
      <c r="AK17" s="16"/>
      <c r="AL17" s="16"/>
      <c r="AM17" s="16"/>
      <c r="AN17" s="16"/>
      <c r="AO17" s="16"/>
      <c r="AP17" s="16"/>
      <c r="AQ17" s="16"/>
      <c r="AR17" s="16"/>
      <c r="AS17" s="16"/>
      <c r="AT17" s="16"/>
      <c r="AU17" s="16"/>
      <c r="AV17" s="16"/>
      <c r="AW17" s="265" t="s">
        <v>115</v>
      </c>
      <c r="AX17" s="266"/>
      <c r="AZ17" s="162" t="b">
        <v>0</v>
      </c>
      <c r="BA17" s="162" t="str">
        <f t="shared" ref="BA17:BA33" si="1">IF(AZ17=TRUE,"〇","×")</f>
        <v>×</v>
      </c>
      <c r="BB17" s="162" t="str">
        <f>IF(BA17="〇", 20000, " ")</f>
        <v xml:space="preserve"> </v>
      </c>
      <c r="BC17" s="159"/>
      <c r="BD17" s="159"/>
      <c r="BE17" s="159"/>
      <c r="BF17" s="159"/>
      <c r="BG17" s="159"/>
      <c r="BH17" s="159"/>
      <c r="BI17" s="159"/>
      <c r="BJ17" s="159"/>
      <c r="BK17" s="159"/>
      <c r="BL17" s="162" t="b">
        <v>0</v>
      </c>
      <c r="BM17" s="168" t="str">
        <f t="shared" ref="BM17:BM24" si="2">IF(BL17=TRUE,"〇","×")</f>
        <v>×</v>
      </c>
      <c r="BN17" s="162" t="b">
        <v>0</v>
      </c>
      <c r="BO17" s="168" t="str">
        <f t="shared" ref="BO17:BO31" si="3">IF(BN17=TRUE,"〇","×")</f>
        <v>×</v>
      </c>
    </row>
    <row r="18" spans="1:67" s="2" customFormat="1" ht="28.8" customHeight="1" x14ac:dyDescent="0.45">
      <c r="A18" s="31" t="s">
        <v>27</v>
      </c>
      <c r="B18" s="30" t="s">
        <v>152</v>
      </c>
      <c r="C18" s="91" t="s">
        <v>89</v>
      </c>
      <c r="Y18" s="22"/>
      <c r="AA18" s="157"/>
      <c r="AB18" s="16" t="s">
        <v>160</v>
      </c>
      <c r="AC18" s="16"/>
      <c r="AD18" s="16"/>
      <c r="AE18" s="16"/>
      <c r="AF18" s="16"/>
      <c r="AG18" s="16"/>
      <c r="AH18" s="16"/>
      <c r="AI18" s="16"/>
      <c r="AJ18" s="16"/>
      <c r="AK18" s="16"/>
      <c r="AL18" s="16"/>
      <c r="AM18" s="16"/>
      <c r="AN18" s="16"/>
      <c r="AO18" s="16"/>
      <c r="AP18" s="16"/>
      <c r="AQ18" s="16"/>
      <c r="AR18" s="16"/>
      <c r="AS18" s="16"/>
      <c r="AT18" s="16"/>
      <c r="AU18" s="16"/>
      <c r="AV18" s="16"/>
      <c r="AW18" s="265" t="s">
        <v>115</v>
      </c>
      <c r="AX18" s="266"/>
      <c r="AZ18" s="162" t="b">
        <v>0</v>
      </c>
      <c r="BA18" s="162" t="str">
        <f t="shared" si="1"/>
        <v>×</v>
      </c>
      <c r="BB18" s="162" t="str">
        <f t="shared" ref="BB18:BB21" si="4">IF(BA18="〇", 20000, " ")</f>
        <v xml:space="preserve"> </v>
      </c>
      <c r="BC18" s="159"/>
      <c r="BD18" s="159"/>
      <c r="BE18" s="159"/>
      <c r="BF18" s="159"/>
      <c r="BG18" s="159"/>
      <c r="BH18" s="159"/>
      <c r="BI18" s="159"/>
      <c r="BJ18" s="159"/>
      <c r="BK18" s="159"/>
      <c r="BL18" s="162" t="b">
        <v>0</v>
      </c>
      <c r="BM18" s="168" t="str">
        <f t="shared" si="2"/>
        <v>×</v>
      </c>
      <c r="BN18" s="162" t="b">
        <v>0</v>
      </c>
      <c r="BO18" s="168" t="str">
        <f t="shared" si="3"/>
        <v>×</v>
      </c>
    </row>
    <row r="19" spans="1:67" s="2" customFormat="1" ht="28.8" customHeight="1" x14ac:dyDescent="0.45">
      <c r="A19" s="18"/>
      <c r="B19" s="21"/>
      <c r="C19" s="16" t="s">
        <v>25</v>
      </c>
      <c r="D19" s="16"/>
      <c r="E19" s="16"/>
      <c r="F19" s="16"/>
      <c r="G19" s="16"/>
      <c r="H19" s="16"/>
      <c r="I19" s="16"/>
      <c r="J19" s="16"/>
      <c r="K19" s="16"/>
      <c r="L19" s="16"/>
      <c r="M19" s="16"/>
      <c r="N19" s="16"/>
      <c r="O19" s="16"/>
      <c r="P19" s="16"/>
      <c r="Q19" s="16"/>
      <c r="R19" s="16"/>
      <c r="S19" s="16"/>
      <c r="T19" s="16"/>
      <c r="U19" s="16"/>
      <c r="V19" s="16"/>
      <c r="W19" s="16"/>
      <c r="X19" s="265" t="s">
        <v>163</v>
      </c>
      <c r="Y19" s="266"/>
      <c r="AA19" s="158"/>
      <c r="AB19" s="8" t="s">
        <v>155</v>
      </c>
      <c r="AC19" s="8"/>
      <c r="AD19" s="8"/>
      <c r="AE19" s="8"/>
      <c r="AF19" s="8"/>
      <c r="AG19" s="8"/>
      <c r="AH19" s="8"/>
      <c r="AI19" s="8"/>
      <c r="AJ19" s="8"/>
      <c r="AK19" s="8"/>
      <c r="AL19" s="8"/>
      <c r="AM19" s="8"/>
      <c r="AN19" s="8"/>
      <c r="AO19" s="8"/>
      <c r="AP19" s="8"/>
      <c r="AQ19" s="8"/>
      <c r="AR19" s="8"/>
      <c r="AS19" s="8"/>
      <c r="AT19" s="8"/>
      <c r="AU19" s="8"/>
      <c r="AV19" s="8"/>
      <c r="AW19" s="301" t="s">
        <v>115</v>
      </c>
      <c r="AX19" s="302"/>
      <c r="AZ19" s="162" t="b">
        <v>0</v>
      </c>
      <c r="BA19" s="162" t="str">
        <f t="shared" si="1"/>
        <v>×</v>
      </c>
      <c r="BB19" s="162" t="str">
        <f t="shared" si="4"/>
        <v xml:space="preserve"> </v>
      </c>
      <c r="BC19" s="159"/>
      <c r="BD19" s="159"/>
      <c r="BE19" s="159"/>
      <c r="BF19" s="159"/>
      <c r="BG19" s="159"/>
      <c r="BH19" s="159"/>
      <c r="BI19" s="159"/>
      <c r="BJ19" s="159"/>
      <c r="BK19" s="159"/>
      <c r="BL19" s="162" t="b">
        <v>0</v>
      </c>
      <c r="BM19" s="168" t="str">
        <f t="shared" si="2"/>
        <v>×</v>
      </c>
      <c r="BN19" s="162" t="b">
        <v>0</v>
      </c>
      <c r="BO19" s="168" t="str">
        <f t="shared" si="3"/>
        <v>×</v>
      </c>
    </row>
    <row r="20" spans="1:67" s="2" customFormat="1" ht="28.8" customHeight="1" x14ac:dyDescent="0.45">
      <c r="A20" s="29"/>
      <c r="B20" s="28"/>
      <c r="C20" s="27" t="s">
        <v>23</v>
      </c>
      <c r="D20" s="27"/>
      <c r="E20" s="27"/>
      <c r="F20" s="27"/>
      <c r="G20" s="27"/>
      <c r="H20" s="27"/>
      <c r="I20" s="27"/>
      <c r="J20" s="27"/>
      <c r="K20" s="27"/>
      <c r="L20" s="27"/>
      <c r="M20" s="27"/>
      <c r="N20" s="27"/>
      <c r="O20" s="27"/>
      <c r="P20" s="27"/>
      <c r="Q20" s="27"/>
      <c r="R20" s="27"/>
      <c r="S20" s="27"/>
      <c r="T20" s="27"/>
      <c r="U20" s="27"/>
      <c r="V20" s="27"/>
      <c r="W20" s="27"/>
      <c r="X20" s="265" t="s">
        <v>164</v>
      </c>
      <c r="Y20" s="266"/>
      <c r="AA20" s="88" t="s">
        <v>1</v>
      </c>
      <c r="AB20" s="254" t="str">
        <f>IF(BO33="A","80,000",IF(BO33="B","70,000",IF(BO33="C","60,000",IF(BO33="D","50,000",IF(BO33="E","40,000",IF(BO33="F","30,000",IF(BO33="G","20,000",IF(BO33="H","10,000",IF(BO33="","0")))))))))</f>
        <v>0</v>
      </c>
      <c r="AC20" s="255"/>
      <c r="AD20" s="255"/>
      <c r="AE20" s="255"/>
      <c r="AF20" s="255"/>
      <c r="AG20" s="6" t="s">
        <v>0</v>
      </c>
      <c r="AH20" s="41"/>
      <c r="AI20" s="147" t="s">
        <v>147</v>
      </c>
      <c r="AJ20" s="41"/>
      <c r="AK20" s="41"/>
      <c r="AL20" s="41"/>
      <c r="AM20" s="41"/>
      <c r="AN20" s="41"/>
      <c r="AO20" s="41"/>
      <c r="AP20" s="41"/>
      <c r="AQ20" s="41"/>
      <c r="AR20" s="41"/>
      <c r="AS20" s="41"/>
      <c r="AT20" s="41"/>
      <c r="AU20" s="41"/>
      <c r="AV20" s="41"/>
      <c r="AW20" s="41"/>
      <c r="AX20" s="40"/>
      <c r="AZ20" s="162" t="b">
        <v>0</v>
      </c>
      <c r="BA20" s="162" t="str">
        <f t="shared" si="1"/>
        <v>×</v>
      </c>
      <c r="BB20" s="162" t="str">
        <f t="shared" si="4"/>
        <v xml:space="preserve"> </v>
      </c>
      <c r="BC20" s="159"/>
      <c r="BD20" s="159"/>
      <c r="BE20" s="159"/>
      <c r="BF20" s="159"/>
      <c r="BG20" s="159"/>
      <c r="BH20" s="159"/>
      <c r="BI20" s="159"/>
      <c r="BJ20" s="159"/>
      <c r="BK20" s="159"/>
      <c r="BL20" s="162" t="b">
        <v>0</v>
      </c>
      <c r="BM20" s="168" t="str">
        <f t="shared" si="2"/>
        <v>×</v>
      </c>
      <c r="BN20" s="162" t="b">
        <v>0</v>
      </c>
      <c r="BO20" s="168" t="str">
        <f t="shared" si="3"/>
        <v>×</v>
      </c>
    </row>
    <row r="21" spans="1:67" s="2" customFormat="1" ht="28.8" customHeight="1" x14ac:dyDescent="0.45">
      <c r="A21" s="18"/>
      <c r="B21" s="21"/>
      <c r="C21" s="16" t="s">
        <v>22</v>
      </c>
      <c r="D21" s="16"/>
      <c r="E21" s="16"/>
      <c r="F21" s="16"/>
      <c r="G21" s="16"/>
      <c r="H21" s="16"/>
      <c r="I21" s="16"/>
      <c r="J21" s="16"/>
      <c r="K21" s="16"/>
      <c r="L21" s="16"/>
      <c r="M21" s="16"/>
      <c r="N21" s="16"/>
      <c r="O21" s="16"/>
      <c r="P21" s="16"/>
      <c r="Q21" s="16"/>
      <c r="R21" s="16"/>
      <c r="S21" s="16"/>
      <c r="T21" s="16"/>
      <c r="U21" s="16"/>
      <c r="V21" s="16"/>
      <c r="W21" s="16"/>
      <c r="X21" s="265" t="s">
        <v>165</v>
      </c>
      <c r="Y21" s="266"/>
      <c r="AZ21" s="162" t="b">
        <v>0</v>
      </c>
      <c r="BA21" s="162" t="str">
        <f t="shared" si="1"/>
        <v>×</v>
      </c>
      <c r="BB21" s="162" t="str">
        <f t="shared" si="4"/>
        <v xml:space="preserve"> </v>
      </c>
      <c r="BC21" s="161" t="s">
        <v>119</v>
      </c>
      <c r="BD21" s="159"/>
      <c r="BE21" s="159"/>
      <c r="BF21" s="161" t="s">
        <v>118</v>
      </c>
      <c r="BG21" s="159"/>
      <c r="BH21" s="159"/>
      <c r="BI21" s="159"/>
      <c r="BJ21" s="159"/>
      <c r="BK21" s="159"/>
      <c r="BL21" s="162" t="b">
        <v>0</v>
      </c>
      <c r="BM21" s="168" t="str">
        <f t="shared" si="2"/>
        <v>×</v>
      </c>
      <c r="BN21" s="162" t="b">
        <v>0</v>
      </c>
      <c r="BO21" s="168" t="str">
        <f t="shared" si="3"/>
        <v>×</v>
      </c>
    </row>
    <row r="22" spans="1:67" s="2" customFormat="1" ht="28.8" customHeight="1" x14ac:dyDescent="0.45">
      <c r="A22" s="18"/>
      <c r="B22" s="26"/>
      <c r="C22" s="16" t="s">
        <v>21</v>
      </c>
      <c r="D22" s="16"/>
      <c r="E22" s="16"/>
      <c r="F22" s="16"/>
      <c r="G22" s="16"/>
      <c r="H22" s="16"/>
      <c r="I22" s="16"/>
      <c r="J22" s="16"/>
      <c r="K22" s="16"/>
      <c r="L22" s="16"/>
      <c r="M22" s="16"/>
      <c r="N22" s="16"/>
      <c r="O22" s="16"/>
      <c r="P22" s="16"/>
      <c r="Q22" s="16"/>
      <c r="R22" s="16"/>
      <c r="S22" s="16"/>
      <c r="T22" s="16"/>
      <c r="U22" s="16"/>
      <c r="V22" s="16"/>
      <c r="W22" s="16"/>
      <c r="X22" s="265" t="s">
        <v>164</v>
      </c>
      <c r="Y22" s="266"/>
      <c r="AA22" s="270" t="s">
        <v>20</v>
      </c>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2"/>
      <c r="AZ22" s="162" t="b">
        <v>0</v>
      </c>
      <c r="BA22" s="162" t="str">
        <f t="shared" si="1"/>
        <v>×</v>
      </c>
      <c r="BB22" s="162" t="str">
        <f>IF(BA22="〇", 10000, " ")</f>
        <v xml:space="preserve"> </v>
      </c>
      <c r="BC22" s="162" t="b">
        <v>0</v>
      </c>
      <c r="BD22" s="162" t="str">
        <f t="shared" ref="BD22:BD33" si="5">IF(BC22=TRUE,"〇","×")</f>
        <v>×</v>
      </c>
      <c r="BE22" s="162" t="str">
        <f>IF(BD22="〇", 20000, " ")</f>
        <v xml:space="preserve"> </v>
      </c>
      <c r="BF22" s="162" t="b">
        <v>0</v>
      </c>
      <c r="BG22" s="162" t="str">
        <f t="shared" ref="BG22:BG26" si="6">IF(BF22=TRUE,"〇","×")</f>
        <v>×</v>
      </c>
      <c r="BH22" s="162" t="b">
        <f>IF(BG22="〇",C32*BI22)</f>
        <v>0</v>
      </c>
      <c r="BI22" s="162">
        <v>45000</v>
      </c>
      <c r="BJ22" s="163"/>
      <c r="BK22" s="159"/>
      <c r="BL22" s="162" t="b">
        <v>0</v>
      </c>
      <c r="BM22" s="168" t="str">
        <f t="shared" si="2"/>
        <v>×</v>
      </c>
      <c r="BN22" s="162" t="b">
        <v>0</v>
      </c>
      <c r="BO22" s="168" t="str">
        <f t="shared" si="3"/>
        <v>×</v>
      </c>
    </row>
    <row r="23" spans="1:67" s="2" customFormat="1" ht="28.8" customHeight="1" x14ac:dyDescent="0.45">
      <c r="A23" s="18"/>
      <c r="B23" s="26"/>
      <c r="C23" s="16" t="s">
        <v>19</v>
      </c>
      <c r="D23" s="16"/>
      <c r="E23" s="16"/>
      <c r="F23" s="16"/>
      <c r="G23" s="16"/>
      <c r="H23" s="16"/>
      <c r="I23" s="16"/>
      <c r="J23" s="16"/>
      <c r="K23" s="16"/>
      <c r="L23" s="16"/>
      <c r="M23" s="16"/>
      <c r="N23" s="16"/>
      <c r="O23" s="16"/>
      <c r="P23" s="16"/>
      <c r="Q23" s="16"/>
      <c r="R23" s="16"/>
      <c r="S23" s="16"/>
      <c r="T23" s="16"/>
      <c r="U23" s="16"/>
      <c r="V23" s="16"/>
      <c r="W23" s="16"/>
      <c r="X23" s="265" t="s">
        <v>164</v>
      </c>
      <c r="Y23" s="266"/>
      <c r="AA23" s="25"/>
      <c r="AB23" s="24" t="s">
        <v>156</v>
      </c>
      <c r="AC23" s="23"/>
      <c r="AD23" s="23"/>
      <c r="AE23" s="23"/>
      <c r="AF23" s="23"/>
      <c r="AG23" s="23"/>
      <c r="AH23" s="23"/>
      <c r="AI23" s="23"/>
      <c r="AJ23" s="23"/>
      <c r="AK23" s="23"/>
      <c r="AL23" s="23"/>
      <c r="AM23" s="23"/>
      <c r="AN23" s="23"/>
      <c r="AO23" s="23"/>
      <c r="AP23" s="23"/>
      <c r="AQ23" s="23"/>
      <c r="AR23" s="23"/>
      <c r="AS23" s="23"/>
      <c r="AT23" s="23"/>
      <c r="AU23" s="23"/>
      <c r="AV23" s="23"/>
      <c r="AW23" s="265" t="s">
        <v>100</v>
      </c>
      <c r="AX23" s="266"/>
      <c r="AZ23" s="162" t="b">
        <v>0</v>
      </c>
      <c r="BA23" s="162" t="str">
        <f t="shared" si="1"/>
        <v>×</v>
      </c>
      <c r="BB23" s="162" t="str">
        <f t="shared" ref="BB23:BB33" si="7">IF(BA23="〇", 10000, " ")</f>
        <v xml:space="preserve"> </v>
      </c>
      <c r="BC23" s="162" t="b">
        <v>0</v>
      </c>
      <c r="BD23" s="162" t="str">
        <f t="shared" si="5"/>
        <v>×</v>
      </c>
      <c r="BE23" s="162" t="str">
        <f t="shared" ref="BE23:BE33" si="8">IF(BD23="〇", 20000, " ")</f>
        <v xml:space="preserve"> </v>
      </c>
      <c r="BF23" s="162" t="b">
        <v>0</v>
      </c>
      <c r="BG23" s="162" t="str">
        <f t="shared" si="6"/>
        <v>×</v>
      </c>
      <c r="BH23" s="162" t="b">
        <f>IF(BG23="〇",G32*BI23)</f>
        <v>0</v>
      </c>
      <c r="BI23" s="162">
        <v>30000</v>
      </c>
      <c r="BJ23" s="163"/>
      <c r="BK23" s="159"/>
      <c r="BL23" s="162" t="b">
        <v>0</v>
      </c>
      <c r="BM23" s="168" t="str">
        <f t="shared" si="2"/>
        <v>×</v>
      </c>
      <c r="BN23" s="162" t="b">
        <v>0</v>
      </c>
      <c r="BO23" s="168" t="str">
        <f t="shared" si="3"/>
        <v>×</v>
      </c>
    </row>
    <row r="24" spans="1:67" s="2" customFormat="1" ht="28.8" customHeight="1" x14ac:dyDescent="0.45">
      <c r="A24" s="18"/>
      <c r="B24" s="21"/>
      <c r="C24" s="16" t="s">
        <v>144</v>
      </c>
      <c r="D24" s="16"/>
      <c r="E24" s="16"/>
      <c r="F24" s="16"/>
      <c r="G24" s="16"/>
      <c r="H24" s="16"/>
      <c r="I24" s="16"/>
      <c r="J24" s="16"/>
      <c r="K24" s="16"/>
      <c r="L24" s="16"/>
      <c r="M24" s="16"/>
      <c r="N24" s="16"/>
      <c r="O24" s="16"/>
      <c r="P24" s="16"/>
      <c r="Q24" s="16"/>
      <c r="R24" s="16"/>
      <c r="S24" s="16"/>
      <c r="T24" s="16"/>
      <c r="U24" s="16"/>
      <c r="V24" s="16"/>
      <c r="W24" s="16"/>
      <c r="X24" s="265" t="s">
        <v>164</v>
      </c>
      <c r="Y24" s="266"/>
      <c r="AA24" s="18"/>
      <c r="AB24" s="17" t="s">
        <v>16</v>
      </c>
      <c r="AC24" s="16"/>
      <c r="AD24" s="16"/>
      <c r="AE24" s="16"/>
      <c r="AF24" s="16"/>
      <c r="AG24" s="16"/>
      <c r="AH24" s="16"/>
      <c r="AI24" s="16"/>
      <c r="AJ24" s="16"/>
      <c r="AK24" s="16"/>
      <c r="AL24" s="16"/>
      <c r="AM24" s="16"/>
      <c r="AN24" s="16"/>
      <c r="AO24" s="16"/>
      <c r="AP24" s="16"/>
      <c r="AQ24" s="16"/>
      <c r="AR24" s="16"/>
      <c r="AS24" s="16"/>
      <c r="AT24" s="16"/>
      <c r="AU24" s="16"/>
      <c r="AV24" s="16"/>
      <c r="AW24" s="265" t="s">
        <v>105</v>
      </c>
      <c r="AX24" s="266"/>
      <c r="AZ24" s="162" t="b">
        <v>0</v>
      </c>
      <c r="BA24" s="162" t="str">
        <f t="shared" si="1"/>
        <v>×</v>
      </c>
      <c r="BB24" s="162" t="str">
        <f t="shared" si="7"/>
        <v xml:space="preserve"> </v>
      </c>
      <c r="BC24" s="162" t="b">
        <v>0</v>
      </c>
      <c r="BD24" s="162" t="str">
        <f t="shared" si="5"/>
        <v>×</v>
      </c>
      <c r="BE24" s="162" t="str">
        <f t="shared" si="8"/>
        <v xml:space="preserve"> </v>
      </c>
      <c r="BF24" s="162" t="b">
        <v>0</v>
      </c>
      <c r="BG24" s="162" t="str">
        <f t="shared" si="6"/>
        <v>×</v>
      </c>
      <c r="BH24" s="162" t="b">
        <f>IF(BG24="〇",K32*BI24)</f>
        <v>0</v>
      </c>
      <c r="BI24" s="162">
        <v>25000</v>
      </c>
      <c r="BJ24" s="163"/>
      <c r="BK24" s="159"/>
      <c r="BL24" s="162" t="b">
        <v>0</v>
      </c>
      <c r="BM24" s="168" t="str">
        <f t="shared" si="2"/>
        <v>×</v>
      </c>
      <c r="BN24" s="162" t="b">
        <v>0</v>
      </c>
      <c r="BO24" s="168" t="str">
        <f t="shared" si="3"/>
        <v>×</v>
      </c>
    </row>
    <row r="25" spans="1:67" s="2" customFormat="1" ht="28.8" customHeight="1" x14ac:dyDescent="0.45">
      <c r="A25" s="18"/>
      <c r="B25" s="21"/>
      <c r="C25" s="16" t="s">
        <v>15</v>
      </c>
      <c r="D25" s="16"/>
      <c r="E25" s="16"/>
      <c r="F25" s="16"/>
      <c r="G25" s="16"/>
      <c r="H25" s="16"/>
      <c r="I25" s="16"/>
      <c r="J25" s="16"/>
      <c r="K25" s="16"/>
      <c r="L25" s="16"/>
      <c r="M25" s="16"/>
      <c r="N25" s="16"/>
      <c r="O25" s="16"/>
      <c r="P25" s="16"/>
      <c r="Q25" s="16"/>
      <c r="R25" s="16"/>
      <c r="S25" s="16"/>
      <c r="T25" s="16"/>
      <c r="U25" s="16"/>
      <c r="V25" s="16"/>
      <c r="W25" s="16"/>
      <c r="X25" s="267" t="s">
        <v>166</v>
      </c>
      <c r="Y25" s="266"/>
      <c r="AA25" s="18"/>
      <c r="AB25" s="17" t="s">
        <v>14</v>
      </c>
      <c r="AC25" s="16"/>
      <c r="AD25" s="16"/>
      <c r="AE25" s="16"/>
      <c r="AF25" s="16"/>
      <c r="AG25" s="16"/>
      <c r="AH25" s="16"/>
      <c r="AI25" s="16"/>
      <c r="AJ25" s="16"/>
      <c r="AK25" s="16"/>
      <c r="AL25" s="16"/>
      <c r="AM25" s="16"/>
      <c r="AN25" s="16"/>
      <c r="AO25" s="16"/>
      <c r="AP25" s="16"/>
      <c r="AQ25" s="16"/>
      <c r="AR25" s="16"/>
      <c r="AS25" s="16"/>
      <c r="AT25" s="16"/>
      <c r="AU25" s="16"/>
      <c r="AV25" s="16"/>
      <c r="AW25" s="265" t="s">
        <v>105</v>
      </c>
      <c r="AX25" s="266"/>
      <c r="AZ25" s="162" t="b">
        <v>0</v>
      </c>
      <c r="BA25" s="162" t="str">
        <f t="shared" si="1"/>
        <v>×</v>
      </c>
      <c r="BB25" s="162" t="str">
        <f t="shared" si="7"/>
        <v xml:space="preserve"> </v>
      </c>
      <c r="BC25" s="162"/>
      <c r="BD25" s="162"/>
      <c r="BE25" s="162" t="str">
        <f t="shared" si="8"/>
        <v xml:space="preserve"> </v>
      </c>
      <c r="BF25" s="162" t="b">
        <v>0</v>
      </c>
      <c r="BG25" s="162" t="str">
        <f t="shared" si="6"/>
        <v>×</v>
      </c>
      <c r="BH25" s="162" t="b">
        <f>IF(BG25="〇",P32*BI25)</f>
        <v>0</v>
      </c>
      <c r="BI25" s="162">
        <v>20000</v>
      </c>
      <c r="BJ25" s="163"/>
      <c r="BK25" s="159"/>
      <c r="BL25" s="162"/>
      <c r="BM25" s="168">
        <f>COUNTIF(BM16:BM24,"〇")</f>
        <v>0</v>
      </c>
      <c r="BN25" s="162" t="b">
        <v>0</v>
      </c>
      <c r="BO25" s="168" t="str">
        <f t="shared" si="3"/>
        <v>×</v>
      </c>
    </row>
    <row r="26" spans="1:67" s="2" customFormat="1" ht="28.8" customHeight="1" x14ac:dyDescent="0.45">
      <c r="A26" s="18"/>
      <c r="B26" s="21"/>
      <c r="C26" s="16" t="s">
        <v>114</v>
      </c>
      <c r="D26" s="16"/>
      <c r="E26" s="16"/>
      <c r="F26" s="16"/>
      <c r="G26" s="16"/>
      <c r="H26" s="16"/>
      <c r="I26" s="16"/>
      <c r="J26" s="16"/>
      <c r="K26" s="16"/>
      <c r="L26" s="16"/>
      <c r="M26" s="16"/>
      <c r="N26" s="16"/>
      <c r="O26" s="16"/>
      <c r="P26" s="16"/>
      <c r="Q26" s="16"/>
      <c r="R26" s="16"/>
      <c r="S26" s="16"/>
      <c r="T26" s="16"/>
      <c r="U26" s="16"/>
      <c r="V26" s="16"/>
      <c r="W26" s="16"/>
      <c r="X26" s="265" t="s">
        <v>167</v>
      </c>
      <c r="Y26" s="266"/>
      <c r="AA26" s="18"/>
      <c r="AB26" s="17" t="s">
        <v>157</v>
      </c>
      <c r="AC26" s="16"/>
      <c r="AD26" s="16"/>
      <c r="AE26" s="16"/>
      <c r="AF26" s="16"/>
      <c r="AG26" s="16"/>
      <c r="AH26" s="16"/>
      <c r="AI26" s="16"/>
      <c r="AJ26" s="16"/>
      <c r="AK26" s="16"/>
      <c r="AL26" s="16"/>
      <c r="AM26" s="16"/>
      <c r="AN26" s="16"/>
      <c r="AO26" s="16"/>
      <c r="AP26" s="16"/>
      <c r="AQ26" s="16"/>
      <c r="AR26" s="16"/>
      <c r="AS26" s="16"/>
      <c r="AT26" s="16"/>
      <c r="AU26" s="16"/>
      <c r="AV26" s="16"/>
      <c r="AW26" s="265" t="s">
        <v>102</v>
      </c>
      <c r="AX26" s="266"/>
      <c r="AZ26" s="162" t="b">
        <v>0</v>
      </c>
      <c r="BA26" s="162" t="str">
        <f t="shared" si="1"/>
        <v>×</v>
      </c>
      <c r="BB26" s="162" t="str">
        <f t="shared" si="7"/>
        <v xml:space="preserve"> </v>
      </c>
      <c r="BC26" s="162"/>
      <c r="BD26" s="162"/>
      <c r="BE26" s="162" t="str">
        <f t="shared" si="8"/>
        <v xml:space="preserve"> </v>
      </c>
      <c r="BF26" s="162" t="b">
        <v>0</v>
      </c>
      <c r="BG26" s="162" t="str">
        <f t="shared" si="6"/>
        <v>×</v>
      </c>
      <c r="BH26" s="162" t="b">
        <f>IF(BG26="〇",U32*BI26)</f>
        <v>0</v>
      </c>
      <c r="BI26" s="162">
        <v>10000</v>
      </c>
      <c r="BJ26" s="163"/>
      <c r="BK26" s="159"/>
      <c r="BL26" s="162"/>
      <c r="BM26" s="168" t="str">
        <f>IF(BM25&gt;=5,"A",IF(BM25=4,"B",IF(BM25=3,"C",IF(BM25=2,"D",IF(BM25=1,"E",IF(BM25=0,""))))))</f>
        <v/>
      </c>
      <c r="BN26" s="162" t="b">
        <v>0</v>
      </c>
      <c r="BO26" s="168" t="str">
        <f t="shared" si="3"/>
        <v>×</v>
      </c>
    </row>
    <row r="27" spans="1:67" s="2" customFormat="1" ht="28.8" customHeight="1" x14ac:dyDescent="0.45">
      <c r="A27" s="18"/>
      <c r="B27" s="21"/>
      <c r="C27" s="16" t="s">
        <v>178</v>
      </c>
      <c r="D27" s="16"/>
      <c r="E27" s="16"/>
      <c r="F27" s="16"/>
      <c r="G27" s="16"/>
      <c r="H27" s="16"/>
      <c r="I27" s="16"/>
      <c r="J27" s="16"/>
      <c r="K27" s="16"/>
      <c r="L27" s="16"/>
      <c r="M27" s="16"/>
      <c r="N27" s="16"/>
      <c r="O27" s="16"/>
      <c r="P27" s="16"/>
      <c r="Q27" s="16"/>
      <c r="R27" s="16"/>
      <c r="S27" s="16"/>
      <c r="T27" s="16"/>
      <c r="U27" s="16"/>
      <c r="V27" s="16"/>
      <c r="W27" s="16"/>
      <c r="X27" s="265" t="s">
        <v>167</v>
      </c>
      <c r="Y27" s="266"/>
      <c r="AA27" s="18"/>
      <c r="AB27" s="17" t="s">
        <v>158</v>
      </c>
      <c r="AC27" s="16"/>
      <c r="AD27" s="16"/>
      <c r="AE27" s="16"/>
      <c r="AF27" s="16"/>
      <c r="AG27" s="16"/>
      <c r="AH27" s="16"/>
      <c r="AI27" s="16"/>
      <c r="AJ27" s="16"/>
      <c r="AK27" s="16"/>
      <c r="AL27" s="16"/>
      <c r="AM27" s="16"/>
      <c r="AN27" s="16"/>
      <c r="AO27" s="16"/>
      <c r="AP27" s="16"/>
      <c r="AQ27" s="16"/>
      <c r="AR27" s="16"/>
      <c r="AS27" s="16"/>
      <c r="AT27" s="16"/>
      <c r="AU27" s="16"/>
      <c r="AV27" s="16"/>
      <c r="AW27" s="265" t="s">
        <v>102</v>
      </c>
      <c r="AX27" s="266"/>
      <c r="AZ27" s="162" t="b">
        <v>0</v>
      </c>
      <c r="BA27" s="162" t="str">
        <f t="shared" si="1"/>
        <v>×</v>
      </c>
      <c r="BB27" s="162" t="str">
        <f t="shared" si="7"/>
        <v xml:space="preserve"> </v>
      </c>
      <c r="BC27" s="162" t="b">
        <v>0</v>
      </c>
      <c r="BD27" s="162" t="str">
        <f t="shared" si="5"/>
        <v>×</v>
      </c>
      <c r="BE27" s="162" t="str">
        <f t="shared" si="8"/>
        <v xml:space="preserve"> </v>
      </c>
      <c r="BF27" s="159"/>
      <c r="BG27" s="159"/>
      <c r="BH27" s="162">
        <f>SUM(BH22:BH26)</f>
        <v>0</v>
      </c>
      <c r="BI27" s="159"/>
      <c r="BJ27" s="159"/>
      <c r="BK27" s="159"/>
      <c r="BL27" s="159"/>
      <c r="BM27" s="160"/>
      <c r="BN27" s="162" t="b">
        <v>0</v>
      </c>
      <c r="BO27" s="168" t="str">
        <f t="shared" si="3"/>
        <v>×</v>
      </c>
    </row>
    <row r="28" spans="1:67" s="2" customFormat="1" ht="28.8" customHeight="1" x14ac:dyDescent="0.45">
      <c r="A28" s="18"/>
      <c r="B28" s="21"/>
      <c r="C28" s="16" t="s">
        <v>174</v>
      </c>
      <c r="D28" s="16"/>
      <c r="E28" s="16"/>
      <c r="F28" s="16"/>
      <c r="G28" s="16"/>
      <c r="H28" s="16"/>
      <c r="I28" s="16"/>
      <c r="J28" s="16"/>
      <c r="K28" s="16"/>
      <c r="L28" s="16"/>
      <c r="M28" s="16"/>
      <c r="N28" s="16"/>
      <c r="O28" s="16"/>
      <c r="P28" s="16"/>
      <c r="Q28" s="16"/>
      <c r="R28" s="16"/>
      <c r="S28" s="16"/>
      <c r="T28" s="16"/>
      <c r="U28" s="16"/>
      <c r="V28" s="16"/>
      <c r="W28" s="16"/>
      <c r="X28" s="265" t="s">
        <v>168</v>
      </c>
      <c r="Y28" s="266"/>
      <c r="AA28" s="18"/>
      <c r="AB28" s="17" t="s">
        <v>161</v>
      </c>
      <c r="AC28" s="16"/>
      <c r="AD28" s="16"/>
      <c r="AE28" s="16"/>
      <c r="AF28" s="16"/>
      <c r="AG28" s="16"/>
      <c r="AH28" s="16"/>
      <c r="AI28" s="16"/>
      <c r="AJ28" s="16"/>
      <c r="AK28" s="16"/>
      <c r="AL28" s="16"/>
      <c r="AM28" s="16"/>
      <c r="AN28" s="16"/>
      <c r="AO28" s="16"/>
      <c r="AP28" s="16"/>
      <c r="AQ28" s="16"/>
      <c r="AR28" s="16"/>
      <c r="AS28" s="16"/>
      <c r="AT28" s="16"/>
      <c r="AU28" s="16"/>
      <c r="AV28" s="16"/>
      <c r="AW28" s="265" t="s">
        <v>106</v>
      </c>
      <c r="AX28" s="266"/>
      <c r="AZ28" s="162" t="b">
        <v>0</v>
      </c>
      <c r="BA28" s="162" t="str">
        <f t="shared" si="1"/>
        <v>×</v>
      </c>
      <c r="BB28" s="162" t="str">
        <f t="shared" si="7"/>
        <v xml:space="preserve"> </v>
      </c>
      <c r="BC28" s="162" t="b">
        <v>0</v>
      </c>
      <c r="BD28" s="162" t="str">
        <f t="shared" si="5"/>
        <v>×</v>
      </c>
      <c r="BE28" s="162" t="str">
        <f t="shared" si="8"/>
        <v xml:space="preserve"> </v>
      </c>
      <c r="BF28" s="159"/>
      <c r="BG28" s="159"/>
      <c r="BH28" s="159"/>
      <c r="BI28" s="159"/>
      <c r="BJ28" s="159"/>
      <c r="BK28" s="159"/>
      <c r="BL28" s="159"/>
      <c r="BM28" s="160"/>
      <c r="BN28" s="162" t="b">
        <v>0</v>
      </c>
      <c r="BO28" s="168" t="str">
        <f t="shared" si="3"/>
        <v>×</v>
      </c>
    </row>
    <row r="29" spans="1:67" s="2" customFormat="1" ht="28.8" customHeight="1" x14ac:dyDescent="0.45">
      <c r="A29" s="18"/>
      <c r="B29" s="21"/>
      <c r="C29" s="16" t="s">
        <v>10</v>
      </c>
      <c r="D29" s="16"/>
      <c r="E29" s="16"/>
      <c r="F29" s="16"/>
      <c r="G29" s="16"/>
      <c r="H29" s="16"/>
      <c r="I29" s="16"/>
      <c r="J29" s="16"/>
      <c r="K29" s="16"/>
      <c r="L29" s="16"/>
      <c r="M29" s="16"/>
      <c r="N29" s="16"/>
      <c r="O29" s="16"/>
      <c r="P29" s="16"/>
      <c r="Q29" s="16"/>
      <c r="R29" s="16"/>
      <c r="S29" s="16"/>
      <c r="T29" s="16"/>
      <c r="U29" s="16"/>
      <c r="V29" s="16"/>
      <c r="W29" s="16"/>
      <c r="X29" s="265" t="s">
        <v>168</v>
      </c>
      <c r="Y29" s="266"/>
      <c r="AA29" s="18"/>
      <c r="AB29" s="17" t="s">
        <v>109</v>
      </c>
      <c r="AC29" s="16"/>
      <c r="AD29" s="16"/>
      <c r="AE29" s="16"/>
      <c r="AF29" s="16"/>
      <c r="AG29" s="16"/>
      <c r="AH29" s="16"/>
      <c r="AI29" s="16"/>
      <c r="AJ29" s="16"/>
      <c r="AK29" s="16"/>
      <c r="AL29" s="16"/>
      <c r="AM29" s="16"/>
      <c r="AN29" s="16"/>
      <c r="AO29" s="16"/>
      <c r="AP29" s="16"/>
      <c r="AQ29" s="16"/>
      <c r="AR29" s="16"/>
      <c r="AS29" s="16"/>
      <c r="AT29" s="16"/>
      <c r="AU29" s="16"/>
      <c r="AV29" s="16"/>
      <c r="AW29" s="265" t="s">
        <v>107</v>
      </c>
      <c r="AX29" s="266"/>
      <c r="AZ29" s="162" t="b">
        <v>0</v>
      </c>
      <c r="BA29" s="162" t="str">
        <f t="shared" si="1"/>
        <v>×</v>
      </c>
      <c r="BB29" s="162" t="str">
        <f t="shared" si="7"/>
        <v xml:space="preserve"> </v>
      </c>
      <c r="BC29" s="162" t="b">
        <v>0</v>
      </c>
      <c r="BD29" s="162" t="str">
        <f t="shared" si="5"/>
        <v>×</v>
      </c>
      <c r="BE29" s="162" t="str">
        <f t="shared" si="8"/>
        <v xml:space="preserve"> </v>
      </c>
      <c r="BF29" s="159"/>
      <c r="BG29" s="159"/>
      <c r="BH29" s="159"/>
      <c r="BI29" s="159"/>
      <c r="BJ29" s="159"/>
      <c r="BK29" s="159"/>
      <c r="BL29" s="159"/>
      <c r="BM29" s="160"/>
      <c r="BN29" s="162" t="b">
        <v>0</v>
      </c>
      <c r="BO29" s="168" t="str">
        <f t="shared" si="3"/>
        <v>×</v>
      </c>
    </row>
    <row r="30" spans="1:67" s="2" customFormat="1" ht="28.8" customHeight="1" x14ac:dyDescent="0.45">
      <c r="A30" s="18"/>
      <c r="B30" s="21"/>
      <c r="C30" s="16" t="s">
        <v>9</v>
      </c>
      <c r="D30" s="16"/>
      <c r="E30" s="16"/>
      <c r="F30" s="16"/>
      <c r="G30" s="16"/>
      <c r="H30" s="16"/>
      <c r="I30" s="16"/>
      <c r="J30" s="16"/>
      <c r="K30" s="16"/>
      <c r="L30" s="16"/>
      <c r="M30" s="16"/>
      <c r="N30" s="16"/>
      <c r="O30" s="16"/>
      <c r="P30" s="16"/>
      <c r="Q30" s="16"/>
      <c r="R30" s="16"/>
      <c r="S30" s="16"/>
      <c r="T30" s="16"/>
      <c r="U30" s="16"/>
      <c r="V30" s="16"/>
      <c r="W30" s="16"/>
      <c r="X30" s="265" t="s">
        <v>168</v>
      </c>
      <c r="Y30" s="266"/>
      <c r="AA30" s="18"/>
      <c r="AB30" s="17" t="s">
        <v>162</v>
      </c>
      <c r="AC30" s="16"/>
      <c r="AD30" s="16"/>
      <c r="AE30" s="16"/>
      <c r="AF30" s="16"/>
      <c r="AG30" s="16"/>
      <c r="AH30" s="16"/>
      <c r="AI30" s="16"/>
      <c r="AJ30" s="16"/>
      <c r="AK30" s="16"/>
      <c r="AL30" s="16"/>
      <c r="AM30" s="16"/>
      <c r="AN30" s="16"/>
      <c r="AO30" s="16"/>
      <c r="AP30" s="16"/>
      <c r="AQ30" s="16"/>
      <c r="AR30" s="16"/>
      <c r="AS30" s="16"/>
      <c r="AT30" s="16"/>
      <c r="AU30" s="16"/>
      <c r="AV30" s="16"/>
      <c r="AW30" s="265" t="s">
        <v>107</v>
      </c>
      <c r="AX30" s="266"/>
      <c r="AZ30" s="162" t="b">
        <v>0</v>
      </c>
      <c r="BA30" s="162" t="str">
        <f t="shared" si="1"/>
        <v>×</v>
      </c>
      <c r="BB30" s="162" t="str">
        <f t="shared" si="7"/>
        <v xml:space="preserve"> </v>
      </c>
      <c r="BC30" s="162" t="b">
        <v>0</v>
      </c>
      <c r="BD30" s="162" t="str">
        <f t="shared" si="5"/>
        <v>×</v>
      </c>
      <c r="BE30" s="162" t="str">
        <f t="shared" si="8"/>
        <v xml:space="preserve"> </v>
      </c>
      <c r="BF30" s="159"/>
      <c r="BG30" s="159"/>
      <c r="BH30" s="159"/>
      <c r="BI30" s="159"/>
      <c r="BJ30" s="159"/>
      <c r="BK30" s="159"/>
      <c r="BL30" s="159"/>
      <c r="BM30" s="160"/>
      <c r="BN30" s="162" t="b">
        <v>0</v>
      </c>
      <c r="BO30" s="168" t="str">
        <f t="shared" si="3"/>
        <v>×</v>
      </c>
    </row>
    <row r="31" spans="1:67" s="2" customFormat="1" ht="28.8" customHeight="1" x14ac:dyDescent="0.45">
      <c r="A31" s="20" t="s">
        <v>8</v>
      </c>
      <c r="B31" s="19"/>
      <c r="C31" s="19"/>
      <c r="D31" s="19"/>
      <c r="E31" s="19"/>
      <c r="F31" s="19"/>
      <c r="G31" s="19"/>
      <c r="H31" s="19"/>
      <c r="I31" s="19"/>
      <c r="J31" s="19"/>
      <c r="K31" s="19"/>
      <c r="L31" s="19"/>
      <c r="M31" s="19"/>
      <c r="N31" s="19"/>
      <c r="O31" s="19"/>
      <c r="P31" s="19"/>
      <c r="Q31" s="19"/>
      <c r="R31" s="19"/>
      <c r="S31" s="19"/>
      <c r="T31" s="19"/>
      <c r="U31" s="19"/>
      <c r="V31" s="19"/>
      <c r="W31" s="19"/>
      <c r="X31" s="268" t="s">
        <v>168</v>
      </c>
      <c r="Y31" s="269"/>
      <c r="AA31" s="18"/>
      <c r="AB31" s="17" t="s">
        <v>177</v>
      </c>
      <c r="AC31" s="16"/>
      <c r="AD31" s="16"/>
      <c r="AE31" s="16"/>
      <c r="AF31" s="16"/>
      <c r="AG31" s="16"/>
      <c r="AH31" s="16"/>
      <c r="AI31" s="16"/>
      <c r="AJ31" s="16"/>
      <c r="AK31" s="16"/>
      <c r="AL31" s="16"/>
      <c r="AM31" s="16"/>
      <c r="AN31" s="16"/>
      <c r="AO31" s="16"/>
      <c r="AP31" s="16"/>
      <c r="AQ31" s="16"/>
      <c r="AR31" s="16"/>
      <c r="AS31" s="16"/>
      <c r="AT31" s="16"/>
      <c r="AU31" s="16"/>
      <c r="AV31" s="16"/>
      <c r="AW31" s="265" t="s">
        <v>115</v>
      </c>
      <c r="AX31" s="266"/>
      <c r="AZ31" s="162" t="b">
        <v>0</v>
      </c>
      <c r="BA31" s="162" t="str">
        <f t="shared" si="1"/>
        <v>×</v>
      </c>
      <c r="BB31" s="162" t="str">
        <f t="shared" si="7"/>
        <v xml:space="preserve"> </v>
      </c>
      <c r="BC31" s="162" t="b">
        <v>0</v>
      </c>
      <c r="BD31" s="162" t="str">
        <f t="shared" si="5"/>
        <v>×</v>
      </c>
      <c r="BE31" s="162" t="str">
        <f t="shared" si="8"/>
        <v xml:space="preserve"> </v>
      </c>
      <c r="BF31" s="159"/>
      <c r="BG31" s="159"/>
      <c r="BH31" s="159"/>
      <c r="BI31" s="159"/>
      <c r="BJ31" s="159"/>
      <c r="BK31" s="159"/>
      <c r="BL31" s="159"/>
      <c r="BM31" s="160"/>
      <c r="BN31" s="162" t="b">
        <v>0</v>
      </c>
      <c r="BO31" s="168" t="str">
        <f t="shared" si="3"/>
        <v>×</v>
      </c>
    </row>
    <row r="32" spans="1:67" s="2" customFormat="1" ht="28.8" customHeight="1" x14ac:dyDescent="0.45">
      <c r="A32" s="15"/>
      <c r="B32" s="14" t="s">
        <v>7</v>
      </c>
      <c r="C32" s="171"/>
      <c r="D32" s="12" t="s">
        <v>2</v>
      </c>
      <c r="E32" s="13"/>
      <c r="F32" s="14" t="s">
        <v>6</v>
      </c>
      <c r="G32" s="171"/>
      <c r="H32" s="12" t="s">
        <v>2</v>
      </c>
      <c r="I32" s="13"/>
      <c r="J32" s="12" t="s">
        <v>5</v>
      </c>
      <c r="K32" s="171"/>
      <c r="L32" s="12" t="s">
        <v>2</v>
      </c>
      <c r="M32" s="13"/>
      <c r="N32" s="12" t="s">
        <v>4</v>
      </c>
      <c r="O32" s="12"/>
      <c r="P32" s="171"/>
      <c r="Q32" s="12" t="s">
        <v>2</v>
      </c>
      <c r="R32" s="13"/>
      <c r="S32" s="12" t="s">
        <v>3</v>
      </c>
      <c r="T32" s="12"/>
      <c r="U32" s="171"/>
      <c r="V32" s="12" t="s">
        <v>2</v>
      </c>
      <c r="W32" s="12"/>
      <c r="X32" s="12"/>
      <c r="Y32" s="11"/>
      <c r="AA32" s="10"/>
      <c r="AB32" s="104"/>
      <c r="AC32" s="8"/>
      <c r="AD32" s="8"/>
      <c r="AE32" s="8"/>
      <c r="AF32" s="8"/>
      <c r="AG32" s="8"/>
      <c r="AH32" s="8"/>
      <c r="AI32" s="8"/>
      <c r="AJ32" s="8"/>
      <c r="AK32" s="8"/>
      <c r="AL32" s="8"/>
      <c r="AM32" s="8"/>
      <c r="AN32" s="8"/>
      <c r="AO32" s="8"/>
      <c r="AP32" s="8"/>
      <c r="AQ32" s="8"/>
      <c r="AR32" s="8"/>
      <c r="AS32" s="8"/>
      <c r="AT32" s="8"/>
      <c r="AU32" s="8"/>
      <c r="AV32" s="8"/>
      <c r="AW32" s="8"/>
      <c r="AX32" s="7"/>
      <c r="AZ32" s="162" t="b">
        <v>0</v>
      </c>
      <c r="BA32" s="162" t="str">
        <f t="shared" si="1"/>
        <v>×</v>
      </c>
      <c r="BB32" s="162" t="str">
        <f t="shared" si="7"/>
        <v xml:space="preserve"> </v>
      </c>
      <c r="BC32" s="162" t="b">
        <v>0</v>
      </c>
      <c r="BD32" s="162" t="str">
        <f t="shared" si="5"/>
        <v>×</v>
      </c>
      <c r="BE32" s="162" t="str">
        <f t="shared" si="8"/>
        <v xml:space="preserve"> </v>
      </c>
      <c r="BF32" s="159"/>
      <c r="BG32" s="159"/>
      <c r="BH32" s="159"/>
      <c r="BI32" s="159"/>
      <c r="BJ32" s="159"/>
      <c r="BK32" s="159"/>
      <c r="BL32" s="159"/>
      <c r="BM32" s="160"/>
      <c r="BN32" s="162"/>
      <c r="BO32" s="168">
        <f>COUNTIF(BO16:BO31,"〇")</f>
        <v>0</v>
      </c>
    </row>
    <row r="33" spans="1:69" s="2" customFormat="1" ht="28.8" customHeight="1" x14ac:dyDescent="0.45">
      <c r="A33" s="256" t="s">
        <v>1</v>
      </c>
      <c r="B33" s="257"/>
      <c r="C33" s="262">
        <f>SUM(BB22:BB33,BE22:BE33,BH27)</f>
        <v>0</v>
      </c>
      <c r="D33" s="263"/>
      <c r="E33" s="263"/>
      <c r="F33" s="263"/>
      <c r="G33" s="263"/>
      <c r="H33" s="6" t="s">
        <v>0</v>
      </c>
      <c r="I33" s="41"/>
      <c r="J33" s="148" t="s">
        <v>169</v>
      </c>
      <c r="K33" s="41"/>
      <c r="L33" s="41"/>
      <c r="M33" s="41"/>
      <c r="N33" s="41"/>
      <c r="O33" s="41"/>
      <c r="P33" s="41"/>
      <c r="Q33" s="41"/>
      <c r="R33" s="41"/>
      <c r="S33" s="41"/>
      <c r="T33" s="41"/>
      <c r="U33" s="41"/>
      <c r="V33" s="41"/>
      <c r="W33" s="41"/>
      <c r="X33" s="41"/>
      <c r="Y33" s="40"/>
      <c r="AA33" s="145" t="s">
        <v>1</v>
      </c>
      <c r="AB33" s="262" t="str">
        <f>IF(BM26="A","50,000",IF(BM26="B","40,000",IF(BM26="C","30,000",IF(BM26="D","20,000",IF(BM26="E","10,000",IF(BM26="","0"))))))</f>
        <v>0</v>
      </c>
      <c r="AC33" s="264"/>
      <c r="AD33" s="264"/>
      <c r="AE33" s="264"/>
      <c r="AF33" s="264"/>
      <c r="AG33" s="5" t="s">
        <v>0</v>
      </c>
      <c r="AH33" s="42"/>
      <c r="AI33" s="147" t="s">
        <v>146</v>
      </c>
      <c r="AJ33" s="42"/>
      <c r="AK33" s="42"/>
      <c r="AL33" s="42"/>
      <c r="AM33" s="42"/>
      <c r="AN33" s="42"/>
      <c r="AO33" s="42"/>
      <c r="AP33" s="42"/>
      <c r="AQ33" s="42"/>
      <c r="AR33" s="42"/>
      <c r="AS33" s="42"/>
      <c r="AT33" s="42"/>
      <c r="AU33" s="42"/>
      <c r="AV33" s="42"/>
      <c r="AW33" s="42"/>
      <c r="AX33" s="83"/>
      <c r="AZ33" s="162" t="b">
        <v>0</v>
      </c>
      <c r="BA33" s="162" t="str">
        <f t="shared" si="1"/>
        <v>×</v>
      </c>
      <c r="BB33" s="162" t="str">
        <f t="shared" si="7"/>
        <v xml:space="preserve"> </v>
      </c>
      <c r="BC33" s="162" t="b">
        <v>0</v>
      </c>
      <c r="BD33" s="162" t="str">
        <f t="shared" si="5"/>
        <v>×</v>
      </c>
      <c r="BE33" s="162" t="str">
        <f t="shared" si="8"/>
        <v xml:space="preserve"> </v>
      </c>
      <c r="BF33" s="159"/>
      <c r="BG33" s="159"/>
      <c r="BH33" s="159"/>
      <c r="BI33" s="159"/>
      <c r="BJ33" s="159"/>
      <c r="BK33" s="159"/>
      <c r="BL33" s="159"/>
      <c r="BM33" s="160"/>
      <c r="BN33" s="159"/>
      <c r="BO33" s="168" t="str">
        <f>IF(BO32&gt;=8,"A",IF(BO32=7,"B",IF(BO32=6,"C",IF(BO32=5,"D",IF(BO32=4,"E",IF(BO32=3,"F",IF(BO32=2,"G",IF(BO32=1,"H",IF(BO32=0,"")))))))))</f>
        <v/>
      </c>
    </row>
    <row r="34" spans="1:69" ht="51.6" customHeight="1" x14ac:dyDescent="0.65">
      <c r="A34" s="84" t="s">
        <v>171</v>
      </c>
      <c r="AF34" s="72"/>
      <c r="AG34" s="73"/>
      <c r="AH34" s="64"/>
      <c r="AI34" s="65"/>
      <c r="AJ34" s="65"/>
      <c r="AK34" s="65"/>
      <c r="AL34" s="65"/>
      <c r="AM34" s="65"/>
      <c r="AN34" s="66"/>
      <c r="AO34" s="39"/>
      <c r="AP34" s="80">
        <f>'様式第１号（式あり）'!O8</f>
        <v>0</v>
      </c>
      <c r="AQ34" s="81"/>
      <c r="AR34" s="81"/>
      <c r="AS34" s="81"/>
      <c r="AT34" s="81"/>
      <c r="AU34" s="81"/>
      <c r="AV34" s="81"/>
      <c r="AW34" s="67"/>
      <c r="AX34" s="82"/>
      <c r="AZ34" s="169"/>
      <c r="BA34" s="169"/>
      <c r="BB34" s="169"/>
      <c r="BC34" s="169"/>
      <c r="BD34" s="169"/>
      <c r="BE34" s="169"/>
      <c r="BF34" s="169"/>
      <c r="BG34" s="169"/>
      <c r="BH34" s="169"/>
      <c r="BI34" s="169"/>
      <c r="BJ34" s="169"/>
      <c r="BK34" s="169"/>
      <c r="BL34" s="169"/>
      <c r="BM34" s="170"/>
      <c r="BN34" s="169"/>
      <c r="BO34" s="170"/>
    </row>
    <row r="35" spans="1:69" ht="9" customHeight="1" x14ac:dyDescent="0.45">
      <c r="AZ35" s="169"/>
      <c r="BA35" s="169"/>
      <c r="BB35" s="169"/>
      <c r="BC35" s="169"/>
      <c r="BD35" s="169"/>
      <c r="BE35" s="169"/>
      <c r="BF35" s="169"/>
      <c r="BG35" s="169"/>
      <c r="BH35" s="169"/>
      <c r="BI35" s="169"/>
      <c r="BJ35" s="169"/>
      <c r="BK35" s="169"/>
      <c r="BL35" s="169"/>
      <c r="BM35" s="170"/>
      <c r="BN35" s="169"/>
      <c r="BO35" s="170"/>
    </row>
    <row r="36" spans="1:69" s="2" customFormat="1" ht="28.8" customHeight="1" x14ac:dyDescent="0.45">
      <c r="A36" s="74"/>
      <c r="B36" s="75"/>
      <c r="C36" s="75"/>
      <c r="D36" s="75"/>
      <c r="E36" s="75"/>
      <c r="F36" s="76"/>
      <c r="G36" s="77"/>
      <c r="H36" s="77"/>
      <c r="I36" s="77"/>
      <c r="J36" s="77"/>
      <c r="K36" s="78"/>
      <c r="L36" s="79"/>
      <c r="M36" s="69"/>
      <c r="N36" s="309" t="s">
        <v>84</v>
      </c>
      <c r="O36" s="310"/>
      <c r="P36" s="310"/>
      <c r="Q36" s="310"/>
      <c r="R36" s="310"/>
      <c r="S36" s="313">
        <f>C42+C50+C66+AB53+AB66</f>
        <v>0</v>
      </c>
      <c r="T36" s="314"/>
      <c r="U36" s="314"/>
      <c r="V36" s="314"/>
      <c r="W36" s="314"/>
      <c r="X36" s="284" t="s">
        <v>0</v>
      </c>
      <c r="Y36" s="285"/>
      <c r="Z36" s="33"/>
      <c r="AA36" s="296" t="s">
        <v>54</v>
      </c>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2"/>
      <c r="AZ36" s="159"/>
      <c r="BA36" s="159"/>
      <c r="BB36" s="159"/>
      <c r="BC36" s="159"/>
      <c r="BD36" s="159"/>
      <c r="BE36" s="159"/>
      <c r="BF36" s="159"/>
      <c r="BG36" s="159"/>
      <c r="BH36" s="159"/>
      <c r="BI36" s="159"/>
      <c r="BJ36" s="159"/>
      <c r="BK36" s="159"/>
      <c r="BL36" s="159"/>
      <c r="BM36" s="160"/>
      <c r="BN36" s="159"/>
      <c r="BO36" s="160"/>
    </row>
    <row r="37" spans="1:69" s="2" customFormat="1" ht="28.8" customHeight="1" x14ac:dyDescent="0.65">
      <c r="A37" s="75"/>
      <c r="B37" s="299">
        <f>'様式第１号（式あり）'!O8</f>
        <v>0</v>
      </c>
      <c r="C37" s="300"/>
      <c r="D37" s="300"/>
      <c r="E37" s="300"/>
      <c r="F37" s="300"/>
      <c r="G37" s="300"/>
      <c r="H37" s="300"/>
      <c r="I37" s="85" t="s">
        <v>56</v>
      </c>
      <c r="J37" s="38"/>
      <c r="K37" s="79"/>
      <c r="L37" s="79"/>
      <c r="M37" s="70"/>
      <c r="N37" s="311"/>
      <c r="O37" s="312"/>
      <c r="P37" s="312"/>
      <c r="Q37" s="312"/>
      <c r="R37" s="312"/>
      <c r="S37" s="315"/>
      <c r="T37" s="315"/>
      <c r="U37" s="315"/>
      <c r="V37" s="315"/>
      <c r="W37" s="315"/>
      <c r="X37" s="286"/>
      <c r="Y37" s="287"/>
      <c r="AA37" s="25"/>
      <c r="AB37" s="24" t="str">
        <f>AB4</f>
        <v>自転車の賠償責任保険への加入促進</v>
      </c>
      <c r="AC37" s="23"/>
      <c r="AD37" s="23"/>
      <c r="AE37" s="23"/>
      <c r="AF37" s="23"/>
      <c r="AG37" s="23"/>
      <c r="AH37" s="23"/>
      <c r="AI37" s="23"/>
      <c r="AJ37" s="23"/>
      <c r="AK37" s="23"/>
      <c r="AL37" s="23"/>
      <c r="AM37" s="23"/>
      <c r="AN37" s="23"/>
      <c r="AO37" s="23"/>
      <c r="AP37" s="23"/>
      <c r="AQ37" s="23"/>
      <c r="AR37" s="23"/>
      <c r="AS37" s="23"/>
      <c r="AT37" s="23"/>
      <c r="AU37" s="23"/>
      <c r="AV37" s="23"/>
      <c r="AW37" s="265" t="s">
        <v>100</v>
      </c>
      <c r="AX37" s="266"/>
      <c r="AZ37" s="161" t="s">
        <v>116</v>
      </c>
      <c r="BA37" s="159"/>
      <c r="BB37" s="159"/>
      <c r="BC37" s="159"/>
      <c r="BD37" s="159"/>
      <c r="BE37" s="159"/>
      <c r="BF37" s="159"/>
      <c r="BG37" s="159"/>
      <c r="BH37" s="159"/>
      <c r="BI37" s="159"/>
      <c r="BJ37" s="159"/>
      <c r="BK37" s="159"/>
      <c r="BL37" s="159"/>
      <c r="BM37" s="160"/>
      <c r="BN37" s="159"/>
      <c r="BO37" s="160"/>
    </row>
    <row r="38" spans="1:69" s="2" customFormat="1" ht="28.8" customHeight="1" x14ac:dyDescent="0.45">
      <c r="AA38" s="18"/>
      <c r="AB38" s="17" t="str">
        <f t="shared" ref="AB38:AB52" si="9">AB5</f>
        <v>ヘルメット着用の推進</v>
      </c>
      <c r="AC38" s="16"/>
      <c r="AD38" s="16"/>
      <c r="AE38" s="16"/>
      <c r="AF38" s="16"/>
      <c r="AG38" s="16"/>
      <c r="AH38" s="16"/>
      <c r="AI38" s="16"/>
      <c r="AJ38" s="16"/>
      <c r="AK38" s="16"/>
      <c r="AL38" s="16"/>
      <c r="AM38" s="16"/>
      <c r="AN38" s="16"/>
      <c r="AO38" s="16"/>
      <c r="AP38" s="16"/>
      <c r="AQ38" s="16"/>
      <c r="AR38" s="16"/>
      <c r="AS38" s="16"/>
      <c r="AT38" s="16"/>
      <c r="AU38" s="16"/>
      <c r="AV38" s="16"/>
      <c r="AW38" s="265" t="s">
        <v>100</v>
      </c>
      <c r="AX38" s="266"/>
      <c r="AZ38" s="162" t="b">
        <v>0</v>
      </c>
      <c r="BA38" s="162" t="str">
        <f>IF(AZ38=TRUE,"〇","×")</f>
        <v>×</v>
      </c>
      <c r="BB38" s="162" t="str">
        <f>IF(BA38="〇", 20000, " ")</f>
        <v xml:space="preserve"> </v>
      </c>
      <c r="BC38" s="163" t="str">
        <f>BB38</f>
        <v xml:space="preserve"> </v>
      </c>
      <c r="BD38" s="164" t="str">
        <f>IF(BC38=20000,"A",IF(BB39=40000,"B",IF(BD37=3,"C",IF(BD37=2,"D",IF(BD37=1,"E",IF(BD37=0,""))))))</f>
        <v/>
      </c>
      <c r="BE38" s="165"/>
      <c r="BF38" s="159"/>
      <c r="BG38" s="159"/>
      <c r="BH38" s="159"/>
      <c r="BI38" s="159"/>
      <c r="BJ38" s="159"/>
      <c r="BK38" s="159"/>
      <c r="BL38" s="159"/>
      <c r="BM38" s="160"/>
      <c r="BN38" s="159"/>
      <c r="BO38" s="160"/>
    </row>
    <row r="39" spans="1:69" s="2" customFormat="1" ht="28.8" customHeight="1" x14ac:dyDescent="0.45">
      <c r="A39" s="296" t="s">
        <v>113</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2"/>
      <c r="AA39" s="18"/>
      <c r="AB39" s="17" t="str">
        <f t="shared" si="9"/>
        <v>自転車の正しい乗り方の啓発</v>
      </c>
      <c r="AC39" s="16"/>
      <c r="AD39" s="16"/>
      <c r="AE39" s="16"/>
      <c r="AF39" s="16"/>
      <c r="AG39" s="16"/>
      <c r="AH39" s="16"/>
      <c r="AI39" s="16"/>
      <c r="AJ39" s="16"/>
      <c r="AK39" s="16"/>
      <c r="AL39" s="16"/>
      <c r="AM39" s="16"/>
      <c r="AN39" s="16"/>
      <c r="AO39" s="16"/>
      <c r="AP39" s="16"/>
      <c r="AQ39" s="16"/>
      <c r="AR39" s="16"/>
      <c r="AS39" s="16"/>
      <c r="AT39" s="16"/>
      <c r="AU39" s="16"/>
      <c r="AV39" s="16"/>
      <c r="AW39" s="265" t="s">
        <v>100</v>
      </c>
      <c r="AX39" s="266"/>
      <c r="AZ39" s="162" t="b">
        <v>0</v>
      </c>
      <c r="BA39" s="162" t="str">
        <f t="shared" ref="BA39:BA47" si="10">IF(AZ39=TRUE,"〇","×")</f>
        <v>×</v>
      </c>
      <c r="BB39" s="162" t="str">
        <f>IF(BA39="〇", 40000, " ")</f>
        <v xml:space="preserve"> </v>
      </c>
      <c r="BC39" s="159"/>
      <c r="BD39" s="159"/>
      <c r="BE39" s="159"/>
      <c r="BF39" s="159"/>
      <c r="BG39" s="159"/>
      <c r="BH39" s="159"/>
      <c r="BI39" s="159"/>
      <c r="BJ39" s="159"/>
      <c r="BK39" s="159"/>
      <c r="BL39" s="159"/>
      <c r="BM39" s="160"/>
      <c r="BN39" s="159"/>
      <c r="BO39" s="160"/>
    </row>
    <row r="40" spans="1:69" s="2" customFormat="1" ht="28.8" customHeight="1" x14ac:dyDescent="0.45">
      <c r="A40" s="277" t="s">
        <v>51</v>
      </c>
      <c r="B40" s="278"/>
      <c r="C40" s="37"/>
      <c r="D40" s="23" t="s">
        <v>50</v>
      </c>
      <c r="E40" s="23"/>
      <c r="F40" s="36"/>
      <c r="G40" s="23" t="s">
        <v>49</v>
      </c>
      <c r="H40" s="23"/>
      <c r="I40" s="36"/>
      <c r="J40" s="23" t="s">
        <v>48</v>
      </c>
      <c r="K40" s="23"/>
      <c r="L40" s="36"/>
      <c r="M40" s="23" t="s">
        <v>47</v>
      </c>
      <c r="N40" s="23"/>
      <c r="O40" s="36"/>
      <c r="P40" s="23" t="s">
        <v>46</v>
      </c>
      <c r="Q40" s="23"/>
      <c r="R40" s="23"/>
      <c r="S40" s="23"/>
      <c r="T40" s="23"/>
      <c r="U40" s="23"/>
      <c r="V40" s="23"/>
      <c r="W40" s="23"/>
      <c r="X40" s="23"/>
      <c r="Y40" s="22"/>
      <c r="AA40" s="18"/>
      <c r="AB40" s="17" t="str">
        <f t="shared" si="9"/>
        <v>路上放置自転車防止の啓発</v>
      </c>
      <c r="AC40" s="16"/>
      <c r="AD40" s="16"/>
      <c r="AE40" s="16"/>
      <c r="AF40" s="16"/>
      <c r="AG40" s="16"/>
      <c r="AH40" s="16"/>
      <c r="AI40" s="16"/>
      <c r="AJ40" s="16"/>
      <c r="AK40" s="16"/>
      <c r="AL40" s="16"/>
      <c r="AM40" s="16"/>
      <c r="AN40" s="16"/>
      <c r="AO40" s="16"/>
      <c r="AP40" s="16"/>
      <c r="AQ40" s="16"/>
      <c r="AR40" s="16"/>
      <c r="AS40" s="16"/>
      <c r="AT40" s="16"/>
      <c r="AU40" s="16"/>
      <c r="AV40" s="16"/>
      <c r="AW40" s="265" t="s">
        <v>100</v>
      </c>
      <c r="AX40" s="266"/>
      <c r="AZ40" s="162" t="b">
        <v>0</v>
      </c>
      <c r="BA40" s="162" t="str">
        <f t="shared" si="10"/>
        <v>×</v>
      </c>
      <c r="BB40" s="162" t="str">
        <f>IF(BA40="〇", 60000, " ")</f>
        <v xml:space="preserve"> </v>
      </c>
      <c r="BC40" s="159"/>
      <c r="BD40" s="159"/>
      <c r="BE40" s="159"/>
      <c r="BF40" s="159"/>
      <c r="BG40" s="159"/>
      <c r="BH40" s="159"/>
      <c r="BI40" s="159"/>
      <c r="BJ40" s="159"/>
      <c r="BK40" s="159"/>
      <c r="BL40" s="159"/>
      <c r="BM40" s="160"/>
      <c r="BN40" s="159"/>
      <c r="BO40" s="160"/>
    </row>
    <row r="41" spans="1:69" s="2" customFormat="1" ht="28.8" customHeight="1" x14ac:dyDescent="0.45">
      <c r="A41" s="279"/>
      <c r="B41" s="280"/>
      <c r="C41" s="35"/>
      <c r="D41" s="8" t="s">
        <v>44</v>
      </c>
      <c r="E41" s="8"/>
      <c r="F41" s="35"/>
      <c r="G41" s="8" t="s">
        <v>43</v>
      </c>
      <c r="H41" s="8"/>
      <c r="I41" s="35"/>
      <c r="J41" s="8" t="s">
        <v>42</v>
      </c>
      <c r="K41" s="8"/>
      <c r="L41" s="35"/>
      <c r="M41" s="8" t="s">
        <v>41</v>
      </c>
      <c r="N41" s="8"/>
      <c r="O41" s="35"/>
      <c r="P41" s="8" t="s">
        <v>88</v>
      </c>
      <c r="Q41" s="8"/>
      <c r="R41" s="8"/>
      <c r="S41" s="8"/>
      <c r="T41" s="8"/>
      <c r="U41" s="8"/>
      <c r="V41" s="8"/>
      <c r="W41" s="8"/>
      <c r="X41" s="8"/>
      <c r="Y41" s="7"/>
      <c r="AA41" s="18"/>
      <c r="AB41" s="17" t="str">
        <f t="shared" si="9"/>
        <v>迷惑駐車や不法駐車対策</v>
      </c>
      <c r="AC41" s="16"/>
      <c r="AD41" s="16"/>
      <c r="AE41" s="16"/>
      <c r="AF41" s="16"/>
      <c r="AG41" s="16"/>
      <c r="AH41" s="16"/>
      <c r="AI41" s="16"/>
      <c r="AJ41" s="16"/>
      <c r="AK41" s="16"/>
      <c r="AL41" s="16"/>
      <c r="AM41" s="16"/>
      <c r="AN41" s="16"/>
      <c r="AO41" s="16"/>
      <c r="AP41" s="16"/>
      <c r="AQ41" s="16"/>
      <c r="AR41" s="16"/>
      <c r="AS41" s="16"/>
      <c r="AT41" s="16"/>
      <c r="AU41" s="16"/>
      <c r="AV41" s="16"/>
      <c r="AW41" s="265" t="s">
        <v>100</v>
      </c>
      <c r="AX41" s="266"/>
      <c r="AZ41" s="162" t="b">
        <v>0</v>
      </c>
      <c r="BA41" s="162" t="str">
        <f t="shared" si="10"/>
        <v>×</v>
      </c>
      <c r="BB41" s="162" t="str">
        <f>IF(BA41="〇", 80000, " ")</f>
        <v xml:space="preserve"> </v>
      </c>
      <c r="BC41" s="166"/>
      <c r="BD41" s="159"/>
      <c r="BE41" s="159"/>
      <c r="BF41" s="159"/>
      <c r="BG41" s="159"/>
      <c r="BH41" s="159"/>
      <c r="BI41" s="159"/>
      <c r="BJ41" s="159"/>
      <c r="BK41" s="159"/>
      <c r="BL41" s="159"/>
      <c r="BM41" s="160"/>
      <c r="BN41" s="159"/>
      <c r="BO41" s="160"/>
    </row>
    <row r="42" spans="1:69" s="2" customFormat="1" ht="28.8" customHeight="1" x14ac:dyDescent="0.45">
      <c r="A42" s="297" t="s">
        <v>1</v>
      </c>
      <c r="B42" s="298"/>
      <c r="C42" s="262">
        <f>SUM(BB38:BB47)</f>
        <v>0</v>
      </c>
      <c r="D42" s="264"/>
      <c r="E42" s="264"/>
      <c r="F42" s="264"/>
      <c r="G42" s="264"/>
      <c r="H42" s="87" t="s">
        <v>0</v>
      </c>
      <c r="I42" s="34"/>
      <c r="J42" s="149" t="s">
        <v>148</v>
      </c>
      <c r="K42" s="34"/>
      <c r="L42" s="4"/>
      <c r="M42" s="4"/>
      <c r="N42" s="4"/>
      <c r="O42" s="4"/>
      <c r="P42" s="4"/>
      <c r="Q42" s="4"/>
      <c r="R42" s="4"/>
      <c r="S42" s="4"/>
      <c r="T42" s="4"/>
      <c r="U42" s="4"/>
      <c r="V42" s="4"/>
      <c r="W42" s="4"/>
      <c r="X42" s="4"/>
      <c r="Y42" s="3"/>
      <c r="AA42" s="18"/>
      <c r="AB42" s="17" t="str">
        <f t="shared" si="9"/>
        <v>飲酒運転追放の啓発</v>
      </c>
      <c r="AC42" s="16"/>
      <c r="AD42" s="16"/>
      <c r="AE42" s="16"/>
      <c r="AF42" s="16"/>
      <c r="AG42" s="16"/>
      <c r="AH42" s="16"/>
      <c r="AI42" s="16"/>
      <c r="AJ42" s="16"/>
      <c r="AK42" s="16"/>
      <c r="AL42" s="16"/>
      <c r="AM42" s="16"/>
      <c r="AN42" s="16"/>
      <c r="AO42" s="16"/>
      <c r="AP42" s="16"/>
      <c r="AQ42" s="16"/>
      <c r="AR42" s="16"/>
      <c r="AS42" s="16"/>
      <c r="AT42" s="16"/>
      <c r="AU42" s="16"/>
      <c r="AV42" s="16"/>
      <c r="AW42" s="265" t="s">
        <v>100</v>
      </c>
      <c r="AX42" s="266"/>
      <c r="AZ42" s="162" t="b">
        <v>0</v>
      </c>
      <c r="BA42" s="162" t="str">
        <f t="shared" si="10"/>
        <v>×</v>
      </c>
      <c r="BB42" s="162" t="str">
        <f>IF(BA42="〇", 100000, " ")</f>
        <v xml:space="preserve"> </v>
      </c>
      <c r="BC42" s="166"/>
      <c r="BD42" s="159"/>
      <c r="BE42" s="159"/>
      <c r="BF42" s="159"/>
      <c r="BG42" s="159"/>
      <c r="BH42" s="159"/>
      <c r="BI42" s="159"/>
      <c r="BJ42" s="159"/>
      <c r="BK42" s="159"/>
      <c r="BL42" s="159"/>
      <c r="BM42" s="160"/>
      <c r="BN42" s="159"/>
      <c r="BO42" s="160"/>
    </row>
    <row r="43" spans="1:69" s="2" customFormat="1" ht="28.8" customHeight="1" x14ac:dyDescent="0.45">
      <c r="AA43" s="18"/>
      <c r="AB43" s="17" t="str">
        <f t="shared" si="9"/>
        <v>免許返納制度に関する周知</v>
      </c>
      <c r="AC43" s="16"/>
      <c r="AD43" s="16"/>
      <c r="AE43" s="16"/>
      <c r="AF43" s="16"/>
      <c r="AG43" s="16"/>
      <c r="AH43" s="16"/>
      <c r="AI43" s="16"/>
      <c r="AJ43" s="16"/>
      <c r="AK43" s="16"/>
      <c r="AL43" s="16"/>
      <c r="AM43" s="16"/>
      <c r="AN43" s="16"/>
      <c r="AO43" s="16"/>
      <c r="AP43" s="16"/>
      <c r="AQ43" s="16"/>
      <c r="AR43" s="16"/>
      <c r="AS43" s="16"/>
      <c r="AT43" s="16"/>
      <c r="AU43" s="16"/>
      <c r="AV43" s="16"/>
      <c r="AW43" s="265" t="s">
        <v>100</v>
      </c>
      <c r="AX43" s="266"/>
      <c r="AZ43" s="162" t="b">
        <v>0</v>
      </c>
      <c r="BA43" s="162" t="str">
        <f t="shared" si="10"/>
        <v>×</v>
      </c>
      <c r="BB43" s="162" t="str">
        <f>IF(BA43="〇", 120000, " ")</f>
        <v xml:space="preserve"> </v>
      </c>
      <c r="BC43" s="159"/>
      <c r="BD43" s="159"/>
      <c r="BE43" s="159"/>
      <c r="BF43" s="159"/>
      <c r="BG43" s="159"/>
      <c r="BH43" s="159"/>
      <c r="BI43" s="159"/>
      <c r="BJ43" s="159"/>
      <c r="BK43" s="159"/>
      <c r="BL43" s="159"/>
      <c r="BM43" s="160"/>
      <c r="BN43" s="159"/>
      <c r="BO43" s="160"/>
    </row>
    <row r="44" spans="1:69" s="2" customFormat="1" ht="28.8" customHeight="1" x14ac:dyDescent="0.45">
      <c r="A44" s="304" t="s">
        <v>98</v>
      </c>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6"/>
      <c r="AA44" s="18"/>
      <c r="AB44" s="17" t="str">
        <f t="shared" si="9"/>
        <v>安全・安心メールの利用促進</v>
      </c>
      <c r="AC44" s="16"/>
      <c r="AD44" s="16"/>
      <c r="AE44" s="16"/>
      <c r="AF44" s="16"/>
      <c r="AG44" s="16"/>
      <c r="AH44" s="16"/>
      <c r="AI44" s="16"/>
      <c r="AJ44" s="16"/>
      <c r="AK44" s="16"/>
      <c r="AL44" s="16"/>
      <c r="AM44" s="16"/>
      <c r="AN44" s="16"/>
      <c r="AO44" s="16"/>
      <c r="AP44" s="16"/>
      <c r="AQ44" s="16"/>
      <c r="AR44" s="16"/>
      <c r="AS44" s="16"/>
      <c r="AT44" s="16"/>
      <c r="AU44" s="16"/>
      <c r="AV44" s="16"/>
      <c r="AW44" s="265" t="s">
        <v>104</v>
      </c>
      <c r="AX44" s="266"/>
      <c r="AZ44" s="162" t="b">
        <v>0</v>
      </c>
      <c r="BA44" s="162" t="str">
        <f t="shared" si="10"/>
        <v>×</v>
      </c>
      <c r="BB44" s="162" t="str">
        <f>IF(BA44="〇", 140000, " ")</f>
        <v xml:space="preserve"> </v>
      </c>
      <c r="BC44" s="159"/>
      <c r="BD44" s="160"/>
      <c r="BE44" s="159"/>
      <c r="BF44" s="159"/>
      <c r="BG44" s="159"/>
      <c r="BH44" s="160"/>
      <c r="BI44" s="159"/>
      <c r="BJ44" s="159"/>
      <c r="BK44" s="159"/>
      <c r="BL44" s="160"/>
      <c r="BM44" s="160"/>
      <c r="BN44" s="159"/>
      <c r="BO44" s="160"/>
      <c r="BQ44" s="32"/>
    </row>
    <row r="45" spans="1:69" s="2" customFormat="1" ht="28.8" customHeight="1" x14ac:dyDescent="0.45">
      <c r="A45" s="273"/>
      <c r="B45" s="274"/>
      <c r="C45" s="24" t="str">
        <f>C12</f>
        <v>【通】子どもの登下校の見守り</v>
      </c>
      <c r="D45" s="23"/>
      <c r="E45" s="23"/>
      <c r="F45" s="23"/>
      <c r="G45" s="23"/>
      <c r="H45" s="23"/>
      <c r="I45" s="23"/>
      <c r="J45" s="23"/>
      <c r="K45" s="23"/>
      <c r="L45" s="23"/>
      <c r="M45" s="23"/>
      <c r="N45" s="23"/>
      <c r="O45" s="23"/>
      <c r="P45" s="23"/>
      <c r="Q45" s="23"/>
      <c r="R45" s="23"/>
      <c r="S45" s="23"/>
      <c r="T45" s="23"/>
      <c r="U45" s="23"/>
      <c r="V45" s="23"/>
      <c r="W45" s="23"/>
      <c r="X45" s="292" t="s">
        <v>100</v>
      </c>
      <c r="Y45" s="293"/>
      <c r="AA45" s="18"/>
      <c r="AB45" s="17" t="str">
        <f t="shared" si="9"/>
        <v>感染症(インフルエンザ・ノロウイルス等)予防対策の啓発</v>
      </c>
      <c r="AC45" s="16"/>
      <c r="AD45" s="16"/>
      <c r="AE45" s="16"/>
      <c r="AF45" s="16"/>
      <c r="AG45" s="16"/>
      <c r="AH45" s="16"/>
      <c r="AI45" s="16"/>
      <c r="AJ45" s="16"/>
      <c r="AK45" s="16"/>
      <c r="AL45" s="16"/>
      <c r="AM45" s="16"/>
      <c r="AN45" s="16"/>
      <c r="AO45" s="16"/>
      <c r="AP45" s="16"/>
      <c r="AQ45" s="16"/>
      <c r="AR45" s="16"/>
      <c r="AS45" s="16"/>
      <c r="AT45" s="16"/>
      <c r="AU45" s="16"/>
      <c r="AV45" s="16"/>
      <c r="AW45" s="265" t="s">
        <v>102</v>
      </c>
      <c r="AX45" s="266"/>
      <c r="AZ45" s="162" t="b">
        <v>0</v>
      </c>
      <c r="BA45" s="162" t="str">
        <f t="shared" si="10"/>
        <v>×</v>
      </c>
      <c r="BB45" s="162" t="str">
        <f>IF(BA45="〇", 160000, " ")</f>
        <v xml:space="preserve"> </v>
      </c>
      <c r="BC45" s="159"/>
      <c r="BD45" s="159"/>
      <c r="BE45" s="159"/>
      <c r="BF45" s="159"/>
      <c r="BG45" s="159"/>
      <c r="BH45" s="159"/>
      <c r="BI45" s="159"/>
      <c r="BJ45" s="159"/>
      <c r="BK45" s="159"/>
      <c r="BL45" s="159"/>
      <c r="BM45" s="160"/>
      <c r="BN45" s="159"/>
      <c r="BO45" s="160"/>
    </row>
    <row r="46" spans="1:69" s="2" customFormat="1" ht="28.8" customHeight="1" x14ac:dyDescent="0.45">
      <c r="A46" s="258"/>
      <c r="B46" s="259"/>
      <c r="C46" s="105" t="str">
        <f t="shared" ref="C46:C49" si="11">C13</f>
        <v>【通】町内パトロールの実施（青色回転灯車による防犯パトロール・ペットのマナーアップ巡回・不法投棄防止パトロール等）</v>
      </c>
      <c r="D46" s="16"/>
      <c r="E46" s="16"/>
      <c r="F46" s="16"/>
      <c r="G46" s="16"/>
      <c r="H46" s="16"/>
      <c r="I46" s="16"/>
      <c r="J46" s="16"/>
      <c r="K46" s="16"/>
      <c r="L46" s="16"/>
      <c r="M46" s="16"/>
      <c r="N46" s="16"/>
      <c r="O46" s="16"/>
      <c r="P46" s="16"/>
      <c r="Q46" s="16"/>
      <c r="R46" s="16"/>
      <c r="S46" s="16"/>
      <c r="T46" s="16"/>
      <c r="U46" s="16"/>
      <c r="V46" s="16"/>
      <c r="W46" s="16"/>
      <c r="X46" s="294" t="s">
        <v>101</v>
      </c>
      <c r="Y46" s="295"/>
      <c r="AA46" s="18"/>
      <c r="AB46" s="17" t="str">
        <f t="shared" si="9"/>
        <v>正しいごみ・資源物の出し方やルールの啓発</v>
      </c>
      <c r="AC46" s="16"/>
      <c r="AD46" s="16"/>
      <c r="AE46" s="16"/>
      <c r="AF46" s="16"/>
      <c r="AG46" s="16"/>
      <c r="AH46" s="16"/>
      <c r="AI46" s="16"/>
      <c r="AJ46" s="16"/>
      <c r="AK46" s="16"/>
      <c r="AL46" s="16"/>
      <c r="AM46" s="16"/>
      <c r="AN46" s="16"/>
      <c r="AO46" s="16"/>
      <c r="AP46" s="16"/>
      <c r="AQ46" s="16"/>
      <c r="AR46" s="16"/>
      <c r="AS46" s="16"/>
      <c r="AT46" s="16"/>
      <c r="AU46" s="16"/>
      <c r="AV46" s="16"/>
      <c r="AW46" s="265" t="s">
        <v>106</v>
      </c>
      <c r="AX46" s="266"/>
      <c r="AZ46" s="162" t="b">
        <v>0</v>
      </c>
      <c r="BA46" s="162" t="str">
        <f t="shared" si="10"/>
        <v>×</v>
      </c>
      <c r="BB46" s="162" t="str">
        <f>IF(BA46="〇", 180000, " ")</f>
        <v xml:space="preserve"> </v>
      </c>
      <c r="BC46" s="159"/>
      <c r="BD46" s="159"/>
      <c r="BE46" s="159"/>
      <c r="BF46" s="159"/>
      <c r="BG46" s="159"/>
      <c r="BH46" s="159"/>
      <c r="BI46" s="159"/>
      <c r="BJ46" s="159"/>
      <c r="BK46" s="159"/>
      <c r="BL46" s="159"/>
      <c r="BM46" s="160"/>
      <c r="BN46" s="159"/>
      <c r="BO46" s="160"/>
    </row>
    <row r="47" spans="1:69" s="2" customFormat="1" ht="28.8" customHeight="1" x14ac:dyDescent="0.45">
      <c r="A47" s="258"/>
      <c r="B47" s="259"/>
      <c r="C47" s="17" t="str">
        <f t="shared" si="11"/>
        <v>【通】消火栓用器具等の点検</v>
      </c>
      <c r="D47" s="16"/>
      <c r="E47" s="16"/>
      <c r="F47" s="16"/>
      <c r="G47" s="16"/>
      <c r="H47" s="16"/>
      <c r="I47" s="16"/>
      <c r="J47" s="16"/>
      <c r="K47" s="16"/>
      <c r="L47" s="16"/>
      <c r="M47" s="16"/>
      <c r="N47" s="16"/>
      <c r="O47" s="16"/>
      <c r="P47" s="16"/>
      <c r="Q47" s="16"/>
      <c r="R47" s="16"/>
      <c r="S47" s="16"/>
      <c r="T47" s="16"/>
      <c r="U47" s="16"/>
      <c r="V47" s="16"/>
      <c r="W47" s="16"/>
      <c r="X47" s="265" t="s">
        <v>105</v>
      </c>
      <c r="Y47" s="266"/>
      <c r="AA47" s="18"/>
      <c r="AB47" s="17" t="str">
        <f t="shared" si="9"/>
        <v>ポイ捨て防止・不法投棄防止の啓発もしくは河川へのポイ捨て防止啓発</v>
      </c>
      <c r="AC47" s="16"/>
      <c r="AD47" s="16"/>
      <c r="AE47" s="16"/>
      <c r="AF47" s="16"/>
      <c r="AG47" s="16"/>
      <c r="AH47" s="16"/>
      <c r="AI47" s="16"/>
      <c r="AJ47" s="16"/>
      <c r="AK47" s="16"/>
      <c r="AL47" s="16"/>
      <c r="AM47" s="16"/>
      <c r="AN47" s="16"/>
      <c r="AO47" s="16"/>
      <c r="AP47" s="16"/>
      <c r="AQ47" s="16"/>
      <c r="AR47" s="16"/>
      <c r="AS47" s="16"/>
      <c r="AT47" s="16"/>
      <c r="AU47" s="16"/>
      <c r="AV47" s="16"/>
      <c r="AW47" s="265" t="s">
        <v>103</v>
      </c>
      <c r="AX47" s="266"/>
      <c r="AZ47" s="162" t="b">
        <v>0</v>
      </c>
      <c r="BA47" s="162" t="str">
        <f t="shared" si="10"/>
        <v>×</v>
      </c>
      <c r="BB47" s="162" t="str">
        <f>IF(BA47="〇", 200000, " ")</f>
        <v xml:space="preserve"> </v>
      </c>
      <c r="BC47" s="159"/>
      <c r="BD47" s="159"/>
      <c r="BE47" s="159"/>
      <c r="BF47" s="159"/>
      <c r="BG47" s="159"/>
      <c r="BH47" s="159"/>
      <c r="BI47" s="159"/>
      <c r="BJ47" s="159"/>
      <c r="BK47" s="159"/>
      <c r="BL47" s="159"/>
      <c r="BM47" s="160"/>
      <c r="BN47" s="159"/>
      <c r="BO47" s="160"/>
    </row>
    <row r="48" spans="1:69" s="2" customFormat="1" ht="28.8" customHeight="1" x14ac:dyDescent="0.45">
      <c r="A48" s="258"/>
      <c r="B48" s="259"/>
      <c r="C48" s="17" t="str">
        <f t="shared" si="11"/>
        <v>【通】継続的な体操教室
　（のび体操・百歳体操・プラス体操）</v>
      </c>
      <c r="D48" s="16"/>
      <c r="E48" s="16"/>
      <c r="F48" s="16"/>
      <c r="G48" s="16"/>
      <c r="H48" s="16"/>
      <c r="I48" s="16"/>
      <c r="J48" s="16"/>
      <c r="K48" s="16"/>
      <c r="L48" s="16"/>
      <c r="M48" s="16"/>
      <c r="N48" s="16"/>
      <c r="O48" s="16"/>
      <c r="P48" s="16"/>
      <c r="Q48" s="16"/>
      <c r="R48" s="16"/>
      <c r="S48" s="16"/>
      <c r="T48" s="16"/>
      <c r="U48" s="16"/>
      <c r="V48" s="16"/>
      <c r="W48" s="16"/>
      <c r="X48" s="265" t="s">
        <v>102</v>
      </c>
      <c r="Y48" s="266"/>
      <c r="AA48" s="18"/>
      <c r="AB48" s="17" t="str">
        <f t="shared" si="9"/>
        <v>ペットマナーアップに関するチラシやポスター・看板の新設</v>
      </c>
      <c r="AC48" s="16"/>
      <c r="AD48" s="16"/>
      <c r="AE48" s="16"/>
      <c r="AF48" s="16"/>
      <c r="AG48" s="16"/>
      <c r="AH48" s="16"/>
      <c r="AI48" s="16"/>
      <c r="AJ48" s="16"/>
      <c r="AK48" s="16"/>
      <c r="AL48" s="16"/>
      <c r="AM48" s="16"/>
      <c r="AN48" s="16"/>
      <c r="AO48" s="16"/>
      <c r="AP48" s="16"/>
      <c r="AQ48" s="16"/>
      <c r="AR48" s="16"/>
      <c r="AS48" s="16"/>
      <c r="AT48" s="16"/>
      <c r="AU48" s="16"/>
      <c r="AV48" s="16"/>
      <c r="AW48" s="265" t="s">
        <v>107</v>
      </c>
      <c r="AX48" s="266"/>
      <c r="AZ48" s="159"/>
      <c r="BA48" s="159"/>
      <c r="BB48" s="159"/>
      <c r="BC48" s="159"/>
      <c r="BD48" s="159"/>
      <c r="BE48" s="159"/>
      <c r="BF48" s="159"/>
      <c r="BG48" s="159"/>
      <c r="BH48" s="159"/>
      <c r="BI48" s="159"/>
      <c r="BJ48" s="159"/>
      <c r="BK48" s="159"/>
      <c r="BL48" s="167" t="s">
        <v>76</v>
      </c>
      <c r="BM48" s="168"/>
      <c r="BN48" s="162" t="s">
        <v>75</v>
      </c>
      <c r="BO48" s="168"/>
    </row>
    <row r="49" spans="1:67" s="2" customFormat="1" ht="28.8" customHeight="1" x14ac:dyDescent="0.45">
      <c r="A49" s="260"/>
      <c r="B49" s="261"/>
      <c r="C49" s="9" t="str">
        <f t="shared" si="11"/>
        <v>【通】自治会における自主的な美化活動</v>
      </c>
      <c r="D49" s="8"/>
      <c r="E49" s="8"/>
      <c r="F49" s="8"/>
      <c r="G49" s="8"/>
      <c r="H49" s="8"/>
      <c r="I49" s="8"/>
      <c r="J49" s="8"/>
      <c r="K49" s="8"/>
      <c r="L49" s="8"/>
      <c r="M49" s="8"/>
      <c r="N49" s="8"/>
      <c r="O49" s="8"/>
      <c r="P49" s="8"/>
      <c r="Q49" s="8"/>
      <c r="R49" s="8"/>
      <c r="S49" s="8"/>
      <c r="T49" s="8"/>
      <c r="U49" s="8"/>
      <c r="V49" s="8"/>
      <c r="W49" s="8"/>
      <c r="X49" s="301" t="s">
        <v>103</v>
      </c>
      <c r="Y49" s="302"/>
      <c r="AA49" s="18"/>
      <c r="AB49" s="17" t="str">
        <f t="shared" si="9"/>
        <v>地球温暖化対策や省エネルギーに関する啓発</v>
      </c>
      <c r="AC49" s="16"/>
      <c r="AD49" s="16"/>
      <c r="AE49" s="16"/>
      <c r="AF49" s="16"/>
      <c r="AG49" s="16"/>
      <c r="AH49" s="16"/>
      <c r="AI49" s="16"/>
      <c r="AJ49" s="16"/>
      <c r="AK49" s="16"/>
      <c r="AL49" s="16"/>
      <c r="AM49" s="16"/>
      <c r="AN49" s="16"/>
      <c r="AO49" s="16"/>
      <c r="AP49" s="16"/>
      <c r="AQ49" s="16"/>
      <c r="AR49" s="16"/>
      <c r="AS49" s="16"/>
      <c r="AT49" s="16"/>
      <c r="AU49" s="16"/>
      <c r="AV49" s="16"/>
      <c r="AW49" s="265" t="s">
        <v>115</v>
      </c>
      <c r="AX49" s="266"/>
      <c r="AZ49" s="161" t="s">
        <v>120</v>
      </c>
      <c r="BA49" s="159"/>
      <c r="BB49" s="159"/>
      <c r="BC49" s="159"/>
      <c r="BD49" s="159"/>
      <c r="BE49" s="159"/>
      <c r="BF49" s="159"/>
      <c r="BG49" s="159"/>
      <c r="BH49" s="159"/>
      <c r="BI49" s="159"/>
      <c r="BJ49" s="159"/>
      <c r="BK49" s="159"/>
      <c r="BL49" s="162" t="b">
        <v>0</v>
      </c>
      <c r="BM49" s="168" t="str">
        <f>IF(BL49=TRUE,"〇","×")</f>
        <v>×</v>
      </c>
      <c r="BN49" s="162" t="b">
        <v>0</v>
      </c>
      <c r="BO49" s="168" t="str">
        <f>IF(BN49=TRUE,"〇","×")</f>
        <v>×</v>
      </c>
    </row>
    <row r="50" spans="1:67" s="2" customFormat="1" ht="28.8" customHeight="1" x14ac:dyDescent="0.45">
      <c r="A50" s="297" t="s">
        <v>1</v>
      </c>
      <c r="B50" s="298"/>
      <c r="C50" s="262">
        <f>SUM(BB50:BB54)</f>
        <v>0</v>
      </c>
      <c r="D50" s="263"/>
      <c r="E50" s="263"/>
      <c r="F50" s="263"/>
      <c r="G50" s="263"/>
      <c r="H50" s="6" t="s">
        <v>0</v>
      </c>
      <c r="I50" s="4"/>
      <c r="J50" s="150" t="s">
        <v>148</v>
      </c>
      <c r="K50" s="4"/>
      <c r="L50" s="4"/>
      <c r="M50" s="4"/>
      <c r="N50" s="4"/>
      <c r="O50" s="4"/>
      <c r="P50" s="4"/>
      <c r="Q50" s="4"/>
      <c r="R50" s="4"/>
      <c r="S50" s="4"/>
      <c r="T50" s="4"/>
      <c r="U50" s="4"/>
      <c r="V50" s="4"/>
      <c r="W50" s="4"/>
      <c r="X50" s="4"/>
      <c r="Y50" s="3"/>
      <c r="AA50" s="18"/>
      <c r="AB50" s="17" t="str">
        <f t="shared" si="9"/>
        <v>自治会館等でのクールシェアまたはウォームシェアの実施</v>
      </c>
      <c r="AC50" s="16"/>
      <c r="AD50" s="16"/>
      <c r="AE50" s="16"/>
      <c r="AF50" s="16"/>
      <c r="AG50" s="16"/>
      <c r="AH50" s="16"/>
      <c r="AI50" s="16"/>
      <c r="AJ50" s="16"/>
      <c r="AK50" s="16"/>
      <c r="AL50" s="16"/>
      <c r="AM50" s="16"/>
      <c r="AN50" s="16"/>
      <c r="AO50" s="16"/>
      <c r="AP50" s="16"/>
      <c r="AQ50" s="16"/>
      <c r="AR50" s="16"/>
      <c r="AS50" s="16"/>
      <c r="AT50" s="16"/>
      <c r="AU50" s="16"/>
      <c r="AV50" s="16"/>
      <c r="AW50" s="265" t="s">
        <v>115</v>
      </c>
      <c r="AX50" s="266"/>
      <c r="AZ50" s="162" t="b">
        <v>0</v>
      </c>
      <c r="BA50" s="162" t="str">
        <f t="shared" ref="BA50:BA66" si="12">IF(AZ50=TRUE,"〇","×")</f>
        <v>×</v>
      </c>
      <c r="BB50" s="162" t="str">
        <f>IF(BA50="〇", 20000, " ")</f>
        <v xml:space="preserve"> </v>
      </c>
      <c r="BC50" s="159"/>
      <c r="BD50" s="159"/>
      <c r="BE50" s="159"/>
      <c r="BF50" s="159"/>
      <c r="BG50" s="159"/>
      <c r="BH50" s="159"/>
      <c r="BI50" s="159"/>
      <c r="BJ50" s="159"/>
      <c r="BK50" s="159"/>
      <c r="BL50" s="162" t="b">
        <v>0</v>
      </c>
      <c r="BM50" s="168" t="str">
        <f t="shared" ref="BM50:BM57" si="13">IF(BL50=TRUE,"〇","×")</f>
        <v>×</v>
      </c>
      <c r="BN50" s="162" t="b">
        <v>0</v>
      </c>
      <c r="BO50" s="168" t="str">
        <f t="shared" ref="BO50:BO64" si="14">IF(BN50=TRUE,"〇","×")</f>
        <v>×</v>
      </c>
    </row>
    <row r="51" spans="1:67" s="2" customFormat="1" ht="28.8" customHeight="1" x14ac:dyDescent="0.45">
      <c r="A51" s="31" t="s">
        <v>27</v>
      </c>
      <c r="B51" s="30" t="s">
        <v>152</v>
      </c>
      <c r="C51" s="91" t="s">
        <v>89</v>
      </c>
      <c r="Y51" s="22"/>
      <c r="AA51" s="18"/>
      <c r="AB51" s="17" t="str">
        <f t="shared" si="9"/>
        <v>熱中症予防・対処方法の周知啓発</v>
      </c>
      <c r="AC51" s="16"/>
      <c r="AD51" s="16"/>
      <c r="AE51" s="16"/>
      <c r="AF51" s="16"/>
      <c r="AG51" s="16"/>
      <c r="AH51" s="16"/>
      <c r="AI51" s="16"/>
      <c r="AJ51" s="16"/>
      <c r="AK51" s="16"/>
      <c r="AL51" s="16"/>
      <c r="AM51" s="16"/>
      <c r="AN51" s="16"/>
      <c r="AO51" s="16"/>
      <c r="AP51" s="16"/>
      <c r="AQ51" s="16"/>
      <c r="AR51" s="16"/>
      <c r="AS51" s="16"/>
      <c r="AT51" s="16"/>
      <c r="AU51" s="16"/>
      <c r="AV51" s="16"/>
      <c r="AW51" s="265" t="s">
        <v>115</v>
      </c>
      <c r="AX51" s="266"/>
      <c r="AZ51" s="162" t="b">
        <v>0</v>
      </c>
      <c r="BA51" s="162" t="str">
        <f t="shared" si="12"/>
        <v>×</v>
      </c>
      <c r="BB51" s="162" t="str">
        <f t="shared" ref="BB51:BB54" si="15">IF(BA51="〇", 20000, " ")</f>
        <v xml:space="preserve"> </v>
      </c>
      <c r="BC51" s="159"/>
      <c r="BD51" s="159"/>
      <c r="BE51" s="159"/>
      <c r="BF51" s="159"/>
      <c r="BG51" s="159"/>
      <c r="BH51" s="159"/>
      <c r="BI51" s="159"/>
      <c r="BJ51" s="159"/>
      <c r="BK51" s="159"/>
      <c r="BL51" s="162" t="b">
        <v>0</v>
      </c>
      <c r="BM51" s="168" t="str">
        <f t="shared" si="13"/>
        <v>×</v>
      </c>
      <c r="BN51" s="162" t="b">
        <v>0</v>
      </c>
      <c r="BO51" s="168" t="str">
        <f t="shared" si="14"/>
        <v>×</v>
      </c>
    </row>
    <row r="52" spans="1:67" s="2" customFormat="1" ht="28.8" customHeight="1" x14ac:dyDescent="0.45">
      <c r="A52" s="18"/>
      <c r="B52" s="21"/>
      <c r="C52" s="16" t="str">
        <f>C19</f>
        <v>危険箇所の点検かつヒヤリハットマップの作成もしくは看板設置等の対策</v>
      </c>
      <c r="D52" s="16"/>
      <c r="E52" s="16"/>
      <c r="F52" s="16"/>
      <c r="G52" s="16"/>
      <c r="H52" s="16"/>
      <c r="I52" s="16"/>
      <c r="J52" s="16"/>
      <c r="K52" s="16"/>
      <c r="L52" s="16"/>
      <c r="M52" s="16"/>
      <c r="N52" s="16"/>
      <c r="O52" s="16"/>
      <c r="P52" s="16"/>
      <c r="Q52" s="16"/>
      <c r="R52" s="16"/>
      <c r="S52" s="16"/>
      <c r="T52" s="16"/>
      <c r="U52" s="16"/>
      <c r="V52" s="16"/>
      <c r="W52" s="16"/>
      <c r="X52" s="265" t="s">
        <v>100</v>
      </c>
      <c r="Y52" s="266"/>
      <c r="AA52" s="10"/>
      <c r="AB52" s="9" t="str">
        <f t="shared" si="9"/>
        <v>バス・もーりーカーの利用促進　</v>
      </c>
      <c r="AC52" s="8"/>
      <c r="AD52" s="8"/>
      <c r="AE52" s="8"/>
      <c r="AF52" s="8"/>
      <c r="AG52" s="8"/>
      <c r="AH52" s="8"/>
      <c r="AI52" s="8"/>
      <c r="AJ52" s="8"/>
      <c r="AK52" s="8"/>
      <c r="AL52" s="8"/>
      <c r="AM52" s="8"/>
      <c r="AN52" s="8"/>
      <c r="AO52" s="8"/>
      <c r="AP52" s="8"/>
      <c r="AQ52" s="8"/>
      <c r="AR52" s="8"/>
      <c r="AS52" s="8"/>
      <c r="AT52" s="8"/>
      <c r="AU52" s="8"/>
      <c r="AV52" s="8"/>
      <c r="AW52" s="301" t="s">
        <v>115</v>
      </c>
      <c r="AX52" s="302"/>
      <c r="AZ52" s="162" t="b">
        <v>0</v>
      </c>
      <c r="BA52" s="162" t="str">
        <f t="shared" si="12"/>
        <v>×</v>
      </c>
      <c r="BB52" s="162" t="str">
        <f t="shared" si="15"/>
        <v xml:space="preserve"> </v>
      </c>
      <c r="BC52" s="159"/>
      <c r="BD52" s="159"/>
      <c r="BE52" s="159"/>
      <c r="BF52" s="159"/>
      <c r="BG52" s="159"/>
      <c r="BH52" s="159"/>
      <c r="BI52" s="159"/>
      <c r="BJ52" s="159"/>
      <c r="BK52" s="159"/>
      <c r="BL52" s="162" t="b">
        <v>0</v>
      </c>
      <c r="BM52" s="168" t="str">
        <f t="shared" si="13"/>
        <v>×</v>
      </c>
      <c r="BN52" s="162" t="b">
        <v>0</v>
      </c>
      <c r="BO52" s="168" t="str">
        <f t="shared" si="14"/>
        <v>×</v>
      </c>
    </row>
    <row r="53" spans="1:67" s="2" customFormat="1" ht="28.8" customHeight="1" x14ac:dyDescent="0.45">
      <c r="A53" s="29"/>
      <c r="B53" s="28"/>
      <c r="C53" s="27" t="str">
        <f t="shared" ref="C53:C63" si="16">C20</f>
        <v>図上訓練の実施（避難ルートの確認、避難所運営方法の確認等）</v>
      </c>
      <c r="D53" s="27"/>
      <c r="E53" s="27"/>
      <c r="F53" s="27"/>
      <c r="G53" s="27"/>
      <c r="H53" s="27"/>
      <c r="I53" s="27"/>
      <c r="J53" s="27"/>
      <c r="K53" s="27"/>
      <c r="L53" s="27"/>
      <c r="M53" s="27"/>
      <c r="N53" s="27"/>
      <c r="O53" s="27"/>
      <c r="P53" s="27"/>
      <c r="Q53" s="27"/>
      <c r="R53" s="27"/>
      <c r="S53" s="27"/>
      <c r="T53" s="27"/>
      <c r="U53" s="27"/>
      <c r="V53" s="27"/>
      <c r="W53" s="27"/>
      <c r="X53" s="265" t="s">
        <v>104</v>
      </c>
      <c r="Y53" s="266"/>
      <c r="AA53" s="86" t="s">
        <v>1</v>
      </c>
      <c r="AB53" s="262" t="str">
        <f>IF(BO66="A","80,000",IF(BO66="B","70,000",IF(BO66="C","60,000",IF(BO66="D","50,000",IF(BO66="E","40,000",IF(BO66="F","30,000",IF(BO66="G","20,000",IF(BO66="H","10,000",IF(BO66="","0")))))))))</f>
        <v>0</v>
      </c>
      <c r="AC53" s="303"/>
      <c r="AD53" s="303"/>
      <c r="AE53" s="303"/>
      <c r="AF53" s="303"/>
      <c r="AG53" s="6" t="s">
        <v>0</v>
      </c>
      <c r="AH53" s="4"/>
      <c r="AI53" s="150" t="s">
        <v>150</v>
      </c>
      <c r="AJ53" s="4"/>
      <c r="AK53" s="4"/>
      <c r="AL53" s="4"/>
      <c r="AM53" s="4"/>
      <c r="AN53" s="4"/>
      <c r="AO53" s="4"/>
      <c r="AP53" s="4"/>
      <c r="AQ53" s="4"/>
      <c r="AR53" s="4"/>
      <c r="AS53" s="4"/>
      <c r="AT53" s="4"/>
      <c r="AU53" s="4"/>
      <c r="AV53" s="4"/>
      <c r="AW53" s="4"/>
      <c r="AX53" s="3"/>
      <c r="AZ53" s="162" t="b">
        <v>0</v>
      </c>
      <c r="BA53" s="162" t="str">
        <f t="shared" si="12"/>
        <v>×</v>
      </c>
      <c r="BB53" s="162" t="str">
        <f t="shared" si="15"/>
        <v xml:space="preserve"> </v>
      </c>
      <c r="BC53" s="159"/>
      <c r="BD53" s="159"/>
      <c r="BE53" s="159"/>
      <c r="BF53" s="159"/>
      <c r="BG53" s="159"/>
      <c r="BH53" s="159"/>
      <c r="BI53" s="159"/>
      <c r="BJ53" s="159"/>
      <c r="BK53" s="159"/>
      <c r="BL53" s="162" t="b">
        <v>0</v>
      </c>
      <c r="BM53" s="168" t="str">
        <f t="shared" si="13"/>
        <v>×</v>
      </c>
      <c r="BN53" s="162" t="b">
        <v>0</v>
      </c>
      <c r="BO53" s="168" t="str">
        <f t="shared" si="14"/>
        <v>×</v>
      </c>
    </row>
    <row r="54" spans="1:67" s="2" customFormat="1" ht="28.8" customHeight="1" x14ac:dyDescent="0.45">
      <c r="A54" s="18"/>
      <c r="B54" s="21"/>
      <c r="C54" s="16" t="str">
        <f t="shared" si="16"/>
        <v>防災訓練の実施</v>
      </c>
      <c r="D54" s="16"/>
      <c r="E54" s="16"/>
      <c r="F54" s="16"/>
      <c r="G54" s="16"/>
      <c r="H54" s="16"/>
      <c r="I54" s="16"/>
      <c r="J54" s="16"/>
      <c r="K54" s="16"/>
      <c r="L54" s="16"/>
      <c r="M54" s="16"/>
      <c r="N54" s="16"/>
      <c r="O54" s="16"/>
      <c r="P54" s="16"/>
      <c r="Q54" s="16"/>
      <c r="R54" s="16"/>
      <c r="S54" s="16"/>
      <c r="T54" s="16"/>
      <c r="U54" s="16"/>
      <c r="V54" s="16"/>
      <c r="W54" s="16"/>
      <c r="X54" s="265" t="s">
        <v>105</v>
      </c>
      <c r="Y54" s="266"/>
      <c r="AZ54" s="162" t="b">
        <v>0</v>
      </c>
      <c r="BA54" s="162" t="str">
        <f t="shared" si="12"/>
        <v>×</v>
      </c>
      <c r="BB54" s="162" t="str">
        <f t="shared" si="15"/>
        <v xml:space="preserve"> </v>
      </c>
      <c r="BC54" s="161" t="s">
        <v>119</v>
      </c>
      <c r="BD54" s="159"/>
      <c r="BE54" s="159"/>
      <c r="BF54" s="161" t="s">
        <v>118</v>
      </c>
      <c r="BG54" s="159"/>
      <c r="BH54" s="159"/>
      <c r="BI54" s="159"/>
      <c r="BJ54" s="159"/>
      <c r="BK54" s="159"/>
      <c r="BL54" s="162" t="b">
        <v>0</v>
      </c>
      <c r="BM54" s="168" t="str">
        <f t="shared" si="13"/>
        <v>×</v>
      </c>
      <c r="BN54" s="162" t="b">
        <v>0</v>
      </c>
      <c r="BO54" s="168" t="str">
        <f t="shared" si="14"/>
        <v>×</v>
      </c>
    </row>
    <row r="55" spans="1:67" s="2" customFormat="1" ht="28.8" customHeight="1" x14ac:dyDescent="0.45">
      <c r="A55" s="18"/>
      <c r="B55" s="26"/>
      <c r="C55" s="16" t="str">
        <f t="shared" si="16"/>
        <v>年末夜警の実施</v>
      </c>
      <c r="D55" s="16"/>
      <c r="E55" s="16"/>
      <c r="F55" s="16"/>
      <c r="G55" s="16"/>
      <c r="H55" s="16"/>
      <c r="I55" s="16"/>
      <c r="J55" s="16"/>
      <c r="K55" s="16"/>
      <c r="L55" s="16"/>
      <c r="M55" s="16"/>
      <c r="N55" s="16"/>
      <c r="O55" s="16"/>
      <c r="P55" s="16"/>
      <c r="Q55" s="16"/>
      <c r="R55" s="16"/>
      <c r="S55" s="16"/>
      <c r="T55" s="16"/>
      <c r="U55" s="16"/>
      <c r="V55" s="16"/>
      <c r="W55" s="16"/>
      <c r="X55" s="265" t="s">
        <v>104</v>
      </c>
      <c r="Y55" s="266"/>
      <c r="AA55" s="296" t="s">
        <v>20</v>
      </c>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8"/>
      <c r="AZ55" s="162" t="b">
        <v>0</v>
      </c>
      <c r="BA55" s="162" t="str">
        <f t="shared" si="12"/>
        <v>×</v>
      </c>
      <c r="BB55" s="162" t="str">
        <f>IF(BA55="〇", 10000, " ")</f>
        <v xml:space="preserve"> </v>
      </c>
      <c r="BC55" s="162" t="b">
        <v>0</v>
      </c>
      <c r="BD55" s="162" t="str">
        <f t="shared" ref="BD55:BD57" si="17">IF(BC55=TRUE,"〇","×")</f>
        <v>×</v>
      </c>
      <c r="BE55" s="162" t="str">
        <f>IF(BD55="〇", 20000, " ")</f>
        <v xml:space="preserve"> </v>
      </c>
      <c r="BF55" s="162" t="b">
        <v>0</v>
      </c>
      <c r="BG55" s="162" t="str">
        <f t="shared" ref="BG55:BG59" si="18">IF(BF55=TRUE,"〇","×")</f>
        <v>×</v>
      </c>
      <c r="BH55" s="162" t="b">
        <f>IF(BG55="〇",C65*BI55)</f>
        <v>0</v>
      </c>
      <c r="BI55" s="162">
        <v>45000</v>
      </c>
      <c r="BJ55" s="163"/>
      <c r="BK55" s="159"/>
      <c r="BL55" s="162" t="b">
        <v>0</v>
      </c>
      <c r="BM55" s="168" t="str">
        <f t="shared" si="13"/>
        <v>×</v>
      </c>
      <c r="BN55" s="162" t="b">
        <v>0</v>
      </c>
      <c r="BO55" s="168" t="str">
        <f t="shared" si="14"/>
        <v>×</v>
      </c>
    </row>
    <row r="56" spans="1:67" s="2" customFormat="1" ht="28.8" customHeight="1" x14ac:dyDescent="0.45">
      <c r="A56" s="18"/>
      <c r="B56" s="26"/>
      <c r="C56" s="16" t="str">
        <f t="shared" si="16"/>
        <v>普通救命講習の受講</v>
      </c>
      <c r="D56" s="16"/>
      <c r="E56" s="16"/>
      <c r="F56" s="16"/>
      <c r="G56" s="16"/>
      <c r="H56" s="16"/>
      <c r="I56" s="16"/>
      <c r="J56" s="16"/>
      <c r="K56" s="16"/>
      <c r="L56" s="16"/>
      <c r="M56" s="16"/>
      <c r="N56" s="16"/>
      <c r="O56" s="16"/>
      <c r="P56" s="16"/>
      <c r="Q56" s="16"/>
      <c r="R56" s="16"/>
      <c r="S56" s="16"/>
      <c r="T56" s="16"/>
      <c r="U56" s="16"/>
      <c r="V56" s="16"/>
      <c r="W56" s="16"/>
      <c r="X56" s="265" t="s">
        <v>104</v>
      </c>
      <c r="Y56" s="266"/>
      <c r="AA56" s="25"/>
      <c r="AB56" s="24" t="str">
        <f>AB23</f>
        <v>交通安全教室</v>
      </c>
      <c r="AC56" s="23"/>
      <c r="AD56" s="23"/>
      <c r="AE56" s="23"/>
      <c r="AF56" s="23"/>
      <c r="AG56" s="23"/>
      <c r="AH56" s="23"/>
      <c r="AI56" s="23"/>
      <c r="AJ56" s="23"/>
      <c r="AK56" s="23"/>
      <c r="AL56" s="23"/>
      <c r="AM56" s="23"/>
      <c r="AN56" s="23"/>
      <c r="AO56" s="23"/>
      <c r="AP56" s="23"/>
      <c r="AQ56" s="23"/>
      <c r="AR56" s="23"/>
      <c r="AS56" s="23"/>
      <c r="AT56" s="23"/>
      <c r="AU56" s="23"/>
      <c r="AV56" s="23"/>
      <c r="AW56" s="265" t="s">
        <v>100</v>
      </c>
      <c r="AX56" s="266"/>
      <c r="AZ56" s="162" t="b">
        <v>0</v>
      </c>
      <c r="BA56" s="162" t="str">
        <f t="shared" si="12"/>
        <v>×</v>
      </c>
      <c r="BB56" s="162" t="str">
        <f t="shared" ref="BB56:BB66" si="19">IF(BA56="〇", 10000, " ")</f>
        <v xml:space="preserve"> </v>
      </c>
      <c r="BC56" s="162" t="b">
        <v>0</v>
      </c>
      <c r="BD56" s="162" t="str">
        <f t="shared" si="17"/>
        <v>×</v>
      </c>
      <c r="BE56" s="162" t="str">
        <f t="shared" ref="BE56:BE66" si="20">IF(BD56="〇", 20000, " ")</f>
        <v xml:space="preserve"> </v>
      </c>
      <c r="BF56" s="162" t="b">
        <v>0</v>
      </c>
      <c r="BG56" s="162" t="str">
        <f t="shared" si="18"/>
        <v>×</v>
      </c>
      <c r="BH56" s="162" t="b">
        <f>IF(BG56="〇",G65*BI56)</f>
        <v>0</v>
      </c>
      <c r="BI56" s="162">
        <v>30000</v>
      </c>
      <c r="BJ56" s="163"/>
      <c r="BK56" s="159"/>
      <c r="BL56" s="162" t="b">
        <v>0</v>
      </c>
      <c r="BM56" s="168" t="str">
        <f t="shared" si="13"/>
        <v>×</v>
      </c>
      <c r="BN56" s="162" t="b">
        <v>0</v>
      </c>
      <c r="BO56" s="168" t="str">
        <f t="shared" si="14"/>
        <v>×</v>
      </c>
    </row>
    <row r="57" spans="1:67" s="2" customFormat="1" ht="28.8" customHeight="1" x14ac:dyDescent="0.45">
      <c r="A57" s="18"/>
      <c r="B57" s="21"/>
      <c r="C57" s="16" t="str">
        <f t="shared" si="16"/>
        <v>個別避難計画の作成</v>
      </c>
      <c r="D57" s="16"/>
      <c r="E57" s="16"/>
      <c r="F57" s="16"/>
      <c r="G57" s="16"/>
      <c r="H57" s="16"/>
      <c r="I57" s="16"/>
      <c r="J57" s="16"/>
      <c r="K57" s="16"/>
      <c r="L57" s="16"/>
      <c r="M57" s="16"/>
      <c r="N57" s="16"/>
      <c r="O57" s="16"/>
      <c r="P57" s="16"/>
      <c r="Q57" s="16"/>
      <c r="R57" s="16"/>
      <c r="S57" s="16"/>
      <c r="T57" s="16"/>
      <c r="U57" s="16"/>
      <c r="V57" s="16"/>
      <c r="W57" s="16"/>
      <c r="X57" s="265" t="s">
        <v>104</v>
      </c>
      <c r="Y57" s="266"/>
      <c r="AA57" s="18"/>
      <c r="AB57" s="17" t="str">
        <f t="shared" ref="AB57:AB64" si="21">AB24</f>
        <v>避難行動要支援者に関する学習会</v>
      </c>
      <c r="AC57" s="16"/>
      <c r="AD57" s="16"/>
      <c r="AE57" s="16"/>
      <c r="AF57" s="16"/>
      <c r="AG57" s="16"/>
      <c r="AH57" s="16"/>
      <c r="AI57" s="16"/>
      <c r="AJ57" s="16"/>
      <c r="AK57" s="16"/>
      <c r="AL57" s="16"/>
      <c r="AM57" s="16"/>
      <c r="AN57" s="16"/>
      <c r="AO57" s="16"/>
      <c r="AP57" s="16"/>
      <c r="AQ57" s="16"/>
      <c r="AR57" s="16"/>
      <c r="AS57" s="16"/>
      <c r="AT57" s="16"/>
      <c r="AU57" s="16"/>
      <c r="AV57" s="16"/>
      <c r="AW57" s="265" t="s">
        <v>105</v>
      </c>
      <c r="AX57" s="266"/>
      <c r="AZ57" s="162" t="b">
        <v>0</v>
      </c>
      <c r="BA57" s="162" t="str">
        <f t="shared" si="12"/>
        <v>×</v>
      </c>
      <c r="BB57" s="162" t="str">
        <f t="shared" si="19"/>
        <v xml:space="preserve"> </v>
      </c>
      <c r="BC57" s="162" t="b">
        <v>0</v>
      </c>
      <c r="BD57" s="162" t="str">
        <f t="shared" si="17"/>
        <v>×</v>
      </c>
      <c r="BE57" s="162" t="str">
        <f t="shared" si="20"/>
        <v xml:space="preserve"> </v>
      </c>
      <c r="BF57" s="162" t="b">
        <v>0</v>
      </c>
      <c r="BG57" s="162" t="str">
        <f t="shared" si="18"/>
        <v>×</v>
      </c>
      <c r="BH57" s="162" t="b">
        <f>IF(BG57="〇",K65*BI57)</f>
        <v>0</v>
      </c>
      <c r="BI57" s="162">
        <v>25000</v>
      </c>
      <c r="BJ57" s="163"/>
      <c r="BK57" s="159"/>
      <c r="BL57" s="162" t="b">
        <v>0</v>
      </c>
      <c r="BM57" s="168" t="str">
        <f t="shared" si="13"/>
        <v>×</v>
      </c>
      <c r="BN57" s="162" t="b">
        <v>0</v>
      </c>
      <c r="BO57" s="168" t="str">
        <f t="shared" si="14"/>
        <v>×</v>
      </c>
    </row>
    <row r="58" spans="1:67" s="2" customFormat="1" ht="28.8" customHeight="1" x14ac:dyDescent="0.45">
      <c r="A58" s="18"/>
      <c r="B58" s="21"/>
      <c r="C58" s="16" t="str">
        <f t="shared" si="16"/>
        <v>ごみ集積所の立会啓発</v>
      </c>
      <c r="D58" s="16"/>
      <c r="E58" s="16"/>
      <c r="F58" s="16"/>
      <c r="G58" s="16"/>
      <c r="H58" s="16"/>
      <c r="I58" s="16"/>
      <c r="J58" s="16"/>
      <c r="K58" s="16"/>
      <c r="L58" s="16"/>
      <c r="M58" s="16"/>
      <c r="N58" s="16"/>
      <c r="O58" s="16"/>
      <c r="P58" s="16"/>
      <c r="Q58" s="16"/>
      <c r="R58" s="16"/>
      <c r="S58" s="16"/>
      <c r="T58" s="16"/>
      <c r="U58" s="16"/>
      <c r="V58" s="16"/>
      <c r="W58" s="16"/>
      <c r="X58" s="267" t="s">
        <v>106</v>
      </c>
      <c r="Y58" s="266"/>
      <c r="AA58" s="18"/>
      <c r="AB58" s="17" t="str">
        <f t="shared" si="21"/>
        <v>「防災」や「防犯」に関する講習会</v>
      </c>
      <c r="AC58" s="16"/>
      <c r="AD58" s="16"/>
      <c r="AE58" s="16"/>
      <c r="AF58" s="16"/>
      <c r="AG58" s="16"/>
      <c r="AH58" s="16"/>
      <c r="AI58" s="16"/>
      <c r="AJ58" s="16"/>
      <c r="AK58" s="16"/>
      <c r="AL58" s="16"/>
      <c r="AM58" s="16"/>
      <c r="AN58" s="16"/>
      <c r="AO58" s="16"/>
      <c r="AP58" s="16"/>
      <c r="AQ58" s="16"/>
      <c r="AR58" s="16"/>
      <c r="AS58" s="16"/>
      <c r="AT58" s="16"/>
      <c r="AU58" s="16"/>
      <c r="AV58" s="16"/>
      <c r="AW58" s="265" t="s">
        <v>105</v>
      </c>
      <c r="AX58" s="266"/>
      <c r="AZ58" s="162" t="b">
        <v>0</v>
      </c>
      <c r="BA58" s="162" t="str">
        <f t="shared" si="12"/>
        <v>×</v>
      </c>
      <c r="BB58" s="162" t="str">
        <f t="shared" si="19"/>
        <v xml:space="preserve"> </v>
      </c>
      <c r="BC58" s="162"/>
      <c r="BD58" s="162"/>
      <c r="BE58" s="162" t="str">
        <f t="shared" si="20"/>
        <v xml:space="preserve"> </v>
      </c>
      <c r="BF58" s="162" t="b">
        <v>0</v>
      </c>
      <c r="BG58" s="162" t="str">
        <f t="shared" si="18"/>
        <v>×</v>
      </c>
      <c r="BH58" s="162" t="b">
        <f>IF(BG58="〇",P65*BI58)</f>
        <v>0</v>
      </c>
      <c r="BI58" s="162">
        <v>20000</v>
      </c>
      <c r="BJ58" s="163"/>
      <c r="BK58" s="159"/>
      <c r="BL58" s="162"/>
      <c r="BM58" s="168">
        <f>COUNTIF(BM49:BM57,"〇")</f>
        <v>0</v>
      </c>
      <c r="BN58" s="162" t="b">
        <v>0</v>
      </c>
      <c r="BO58" s="168" t="str">
        <f t="shared" si="14"/>
        <v>×</v>
      </c>
    </row>
    <row r="59" spans="1:67" s="2" customFormat="1" ht="28.8" customHeight="1" x14ac:dyDescent="0.45">
      <c r="A59" s="18"/>
      <c r="B59" s="21"/>
      <c r="C59" s="16" t="str">
        <f t="shared" si="16"/>
        <v>環境センター見学会（環境学習）</v>
      </c>
      <c r="D59" s="16"/>
      <c r="E59" s="16"/>
      <c r="F59" s="16"/>
      <c r="G59" s="16"/>
      <c r="H59" s="16"/>
      <c r="I59" s="16"/>
      <c r="J59" s="16"/>
      <c r="K59" s="16"/>
      <c r="L59" s="16"/>
      <c r="M59" s="16"/>
      <c r="N59" s="16"/>
      <c r="O59" s="16"/>
      <c r="P59" s="16"/>
      <c r="Q59" s="16"/>
      <c r="R59" s="16"/>
      <c r="S59" s="16"/>
      <c r="T59" s="16"/>
      <c r="U59" s="16"/>
      <c r="V59" s="16"/>
      <c r="W59" s="16"/>
      <c r="X59" s="265" t="s">
        <v>107</v>
      </c>
      <c r="Y59" s="266"/>
      <c r="AA59" s="18"/>
      <c r="AB59" s="17" t="str">
        <f t="shared" si="21"/>
        <v>健康教室や健(検)診の重要性講座</v>
      </c>
      <c r="AC59" s="16"/>
      <c r="AD59" s="16"/>
      <c r="AE59" s="16"/>
      <c r="AF59" s="16"/>
      <c r="AG59" s="16"/>
      <c r="AH59" s="16"/>
      <c r="AI59" s="16"/>
      <c r="AJ59" s="16"/>
      <c r="AK59" s="16"/>
      <c r="AL59" s="16"/>
      <c r="AM59" s="16"/>
      <c r="AN59" s="16"/>
      <c r="AO59" s="16"/>
      <c r="AP59" s="16"/>
      <c r="AQ59" s="16"/>
      <c r="AR59" s="16"/>
      <c r="AS59" s="16"/>
      <c r="AT59" s="16"/>
      <c r="AU59" s="16"/>
      <c r="AV59" s="16"/>
      <c r="AW59" s="265" t="s">
        <v>102</v>
      </c>
      <c r="AX59" s="266"/>
      <c r="AZ59" s="162" t="b">
        <v>0</v>
      </c>
      <c r="BA59" s="162" t="str">
        <f t="shared" si="12"/>
        <v>×</v>
      </c>
      <c r="BB59" s="162" t="str">
        <f t="shared" si="19"/>
        <v xml:space="preserve"> </v>
      </c>
      <c r="BC59" s="162"/>
      <c r="BD59" s="162"/>
      <c r="BE59" s="162" t="str">
        <f t="shared" si="20"/>
        <v xml:space="preserve"> </v>
      </c>
      <c r="BF59" s="162" t="b">
        <v>0</v>
      </c>
      <c r="BG59" s="162" t="str">
        <f t="shared" si="18"/>
        <v>×</v>
      </c>
      <c r="BH59" s="162" t="b">
        <f>IF(BG59="〇",U65*BI59)</f>
        <v>0</v>
      </c>
      <c r="BI59" s="162">
        <v>10000</v>
      </c>
      <c r="BJ59" s="163"/>
      <c r="BK59" s="159"/>
      <c r="BL59" s="162"/>
      <c r="BM59" s="168" t="str">
        <f>IF(BM58&gt;=5,"A",IF(BM58=4,"B",IF(BM58=3,"C",IF(BM58=2,"D",IF(BM58=1,"E",IF(BM58=0,""))))))</f>
        <v/>
      </c>
      <c r="BN59" s="162" t="b">
        <v>0</v>
      </c>
      <c r="BO59" s="168" t="str">
        <f t="shared" si="14"/>
        <v>×</v>
      </c>
    </row>
    <row r="60" spans="1:67" s="2" customFormat="1" ht="28.8" customHeight="1" x14ac:dyDescent="0.45">
      <c r="A60" s="18"/>
      <c r="B60" s="21"/>
      <c r="C60" s="16" t="str">
        <f t="shared" si="16"/>
        <v>生き物観察会の開催もしくは琵琶湖・河川等での自然体験学習の開催</v>
      </c>
      <c r="D60" s="16"/>
      <c r="E60" s="16"/>
      <c r="F60" s="16"/>
      <c r="G60" s="16"/>
      <c r="H60" s="16"/>
      <c r="I60" s="16"/>
      <c r="J60" s="16"/>
      <c r="K60" s="16"/>
      <c r="L60" s="16"/>
      <c r="M60" s="16"/>
      <c r="N60" s="16"/>
      <c r="O60" s="16"/>
      <c r="P60" s="16"/>
      <c r="Q60" s="16"/>
      <c r="R60" s="16"/>
      <c r="S60" s="16"/>
      <c r="T60" s="16"/>
      <c r="U60" s="16"/>
      <c r="V60" s="16"/>
      <c r="W60" s="16"/>
      <c r="X60" s="265" t="s">
        <v>107</v>
      </c>
      <c r="Y60" s="266"/>
      <c r="AA60" s="18"/>
      <c r="AB60" s="17" t="str">
        <f t="shared" si="21"/>
        <v>在宅医療や認知症・フレイル予防等の介護に関する学習会</v>
      </c>
      <c r="AC60" s="16"/>
      <c r="AD60" s="16"/>
      <c r="AE60" s="16"/>
      <c r="AF60" s="16"/>
      <c r="AG60" s="16"/>
      <c r="AH60" s="16"/>
      <c r="AI60" s="16"/>
      <c r="AJ60" s="16"/>
      <c r="AK60" s="16"/>
      <c r="AL60" s="16"/>
      <c r="AM60" s="16"/>
      <c r="AN60" s="16"/>
      <c r="AO60" s="16"/>
      <c r="AP60" s="16"/>
      <c r="AQ60" s="16"/>
      <c r="AR60" s="16"/>
      <c r="AS60" s="16"/>
      <c r="AT60" s="16"/>
      <c r="AU60" s="16"/>
      <c r="AV60" s="16"/>
      <c r="AW60" s="265" t="s">
        <v>102</v>
      </c>
      <c r="AX60" s="266"/>
      <c r="AZ60" s="162" t="b">
        <v>0</v>
      </c>
      <c r="BA60" s="162" t="str">
        <f t="shared" si="12"/>
        <v>×</v>
      </c>
      <c r="BB60" s="162" t="str">
        <f t="shared" si="19"/>
        <v xml:space="preserve"> </v>
      </c>
      <c r="BC60" s="162" t="b">
        <v>0</v>
      </c>
      <c r="BD60" s="162" t="str">
        <f t="shared" ref="BD60:BD66" si="22">IF(BC60=TRUE,"〇","×")</f>
        <v>×</v>
      </c>
      <c r="BE60" s="162" t="str">
        <f t="shared" si="20"/>
        <v xml:space="preserve"> </v>
      </c>
      <c r="BF60" s="159"/>
      <c r="BG60" s="159"/>
      <c r="BH60" s="162">
        <f>SUM(BH55:BH59)</f>
        <v>0</v>
      </c>
      <c r="BI60" s="159"/>
      <c r="BJ60" s="159"/>
      <c r="BK60" s="159"/>
      <c r="BL60" s="159"/>
      <c r="BM60" s="160"/>
      <c r="BN60" s="162" t="b">
        <v>0</v>
      </c>
      <c r="BO60" s="168" t="str">
        <f t="shared" si="14"/>
        <v>×</v>
      </c>
    </row>
    <row r="61" spans="1:67" s="2" customFormat="1" ht="28.8" customHeight="1" x14ac:dyDescent="0.45">
      <c r="A61" s="18"/>
      <c r="B61" s="21"/>
      <c r="C61" s="16" t="str">
        <f t="shared" si="16"/>
        <v>市民活動団体への自治会館の貸出しによるなり手・団体育成</v>
      </c>
      <c r="D61" s="16"/>
      <c r="E61" s="16"/>
      <c r="F61" s="16"/>
      <c r="G61" s="16"/>
      <c r="H61" s="16"/>
      <c r="I61" s="16"/>
      <c r="J61" s="16"/>
      <c r="K61" s="16"/>
      <c r="L61" s="16"/>
      <c r="M61" s="16"/>
      <c r="N61" s="16"/>
      <c r="O61" s="16"/>
      <c r="P61" s="16"/>
      <c r="Q61" s="16"/>
      <c r="R61" s="16"/>
      <c r="S61" s="16"/>
      <c r="T61" s="16"/>
      <c r="U61" s="16"/>
      <c r="V61" s="16"/>
      <c r="W61" s="16"/>
      <c r="X61" s="265" t="s">
        <v>108</v>
      </c>
      <c r="Y61" s="266"/>
      <c r="AA61" s="18"/>
      <c r="AB61" s="17" t="str">
        <f t="shared" si="21"/>
        <v>ごみの減量や適正処理・分別等に関する学習会（環境学習）</v>
      </c>
      <c r="AC61" s="16"/>
      <c r="AD61" s="16"/>
      <c r="AE61" s="16"/>
      <c r="AF61" s="16"/>
      <c r="AG61" s="16"/>
      <c r="AH61" s="16"/>
      <c r="AI61" s="16"/>
      <c r="AJ61" s="16"/>
      <c r="AK61" s="16"/>
      <c r="AL61" s="16"/>
      <c r="AM61" s="16"/>
      <c r="AN61" s="16"/>
      <c r="AO61" s="16"/>
      <c r="AP61" s="16"/>
      <c r="AQ61" s="16"/>
      <c r="AR61" s="16"/>
      <c r="AS61" s="16"/>
      <c r="AT61" s="16"/>
      <c r="AU61" s="16"/>
      <c r="AV61" s="16"/>
      <c r="AW61" s="265" t="s">
        <v>106</v>
      </c>
      <c r="AX61" s="266"/>
      <c r="AZ61" s="162" t="b">
        <v>0</v>
      </c>
      <c r="BA61" s="162" t="str">
        <f t="shared" si="12"/>
        <v>×</v>
      </c>
      <c r="BB61" s="162" t="str">
        <f t="shared" si="19"/>
        <v xml:space="preserve"> </v>
      </c>
      <c r="BC61" s="162" t="b">
        <v>0</v>
      </c>
      <c r="BD61" s="162" t="str">
        <f t="shared" si="22"/>
        <v>×</v>
      </c>
      <c r="BE61" s="162" t="str">
        <f t="shared" si="20"/>
        <v xml:space="preserve"> </v>
      </c>
      <c r="BF61" s="159"/>
      <c r="BG61" s="159"/>
      <c r="BH61" s="159"/>
      <c r="BI61" s="159"/>
      <c r="BJ61" s="159"/>
      <c r="BK61" s="159"/>
      <c r="BL61" s="159"/>
      <c r="BM61" s="160"/>
      <c r="BN61" s="162" t="b">
        <v>0</v>
      </c>
      <c r="BO61" s="168" t="str">
        <f t="shared" si="14"/>
        <v>×</v>
      </c>
    </row>
    <row r="62" spans="1:67" s="2" customFormat="1" ht="28.8" customHeight="1" x14ac:dyDescent="0.45">
      <c r="A62" s="18"/>
      <c r="B62" s="21"/>
      <c r="C62" s="16" t="str">
        <f t="shared" si="16"/>
        <v>自治会内の団体育成・立ち上げ育成</v>
      </c>
      <c r="D62" s="16"/>
      <c r="E62" s="16"/>
      <c r="F62" s="16"/>
      <c r="G62" s="16"/>
      <c r="H62" s="16"/>
      <c r="I62" s="16"/>
      <c r="J62" s="16"/>
      <c r="K62" s="16"/>
      <c r="L62" s="16"/>
      <c r="M62" s="16"/>
      <c r="N62" s="16"/>
      <c r="O62" s="16"/>
      <c r="P62" s="16"/>
      <c r="Q62" s="16"/>
      <c r="R62" s="16"/>
      <c r="S62" s="16"/>
      <c r="T62" s="16"/>
      <c r="U62" s="16"/>
      <c r="V62" s="16"/>
      <c r="W62" s="16"/>
      <c r="X62" s="265" t="s">
        <v>108</v>
      </c>
      <c r="Y62" s="266"/>
      <c r="AA62" s="18"/>
      <c r="AB62" s="17" t="str">
        <f t="shared" si="21"/>
        <v>「ほたる」に関する学習会（環境学習）</v>
      </c>
      <c r="AC62" s="16"/>
      <c r="AD62" s="16"/>
      <c r="AE62" s="16"/>
      <c r="AF62" s="16"/>
      <c r="AG62" s="16"/>
      <c r="AH62" s="16"/>
      <c r="AI62" s="16"/>
      <c r="AJ62" s="16"/>
      <c r="AK62" s="16"/>
      <c r="AL62" s="16"/>
      <c r="AM62" s="16"/>
      <c r="AN62" s="16"/>
      <c r="AO62" s="16"/>
      <c r="AP62" s="16"/>
      <c r="AQ62" s="16"/>
      <c r="AR62" s="16"/>
      <c r="AS62" s="16"/>
      <c r="AT62" s="16"/>
      <c r="AU62" s="16"/>
      <c r="AV62" s="16"/>
      <c r="AW62" s="265" t="s">
        <v>107</v>
      </c>
      <c r="AX62" s="266"/>
      <c r="AZ62" s="162" t="b">
        <v>0</v>
      </c>
      <c r="BA62" s="162" t="str">
        <f t="shared" si="12"/>
        <v>×</v>
      </c>
      <c r="BB62" s="162" t="str">
        <f t="shared" si="19"/>
        <v xml:space="preserve"> </v>
      </c>
      <c r="BC62" s="162" t="b">
        <v>0</v>
      </c>
      <c r="BD62" s="162" t="str">
        <f t="shared" si="22"/>
        <v>×</v>
      </c>
      <c r="BE62" s="162" t="str">
        <f t="shared" si="20"/>
        <v xml:space="preserve"> </v>
      </c>
      <c r="BF62" s="159"/>
      <c r="BG62" s="159"/>
      <c r="BH62" s="159"/>
      <c r="BI62" s="159"/>
      <c r="BJ62" s="159"/>
      <c r="BK62" s="159"/>
      <c r="BL62" s="159"/>
      <c r="BM62" s="160"/>
      <c r="BN62" s="162" t="b">
        <v>0</v>
      </c>
      <c r="BO62" s="168" t="str">
        <f t="shared" si="14"/>
        <v>×</v>
      </c>
    </row>
    <row r="63" spans="1:67" s="2" customFormat="1" ht="28.8" customHeight="1" x14ac:dyDescent="0.45">
      <c r="A63" s="18"/>
      <c r="B63" s="21"/>
      <c r="C63" s="16" t="str">
        <f t="shared" si="16"/>
        <v>子ども食堂（地域のみんなが来られる食堂）</v>
      </c>
      <c r="D63" s="16"/>
      <c r="E63" s="16"/>
      <c r="F63" s="16"/>
      <c r="G63" s="16"/>
      <c r="H63" s="16"/>
      <c r="I63" s="16"/>
      <c r="J63" s="16"/>
      <c r="K63" s="16"/>
      <c r="L63" s="16"/>
      <c r="M63" s="16"/>
      <c r="N63" s="16"/>
      <c r="O63" s="16"/>
      <c r="P63" s="16"/>
      <c r="Q63" s="16"/>
      <c r="R63" s="16"/>
      <c r="S63" s="16"/>
      <c r="T63" s="16"/>
      <c r="U63" s="16"/>
      <c r="V63" s="16"/>
      <c r="W63" s="16"/>
      <c r="X63" s="265" t="s">
        <v>108</v>
      </c>
      <c r="Y63" s="266"/>
      <c r="AA63" s="18"/>
      <c r="AB63" s="17" t="str">
        <f t="shared" si="21"/>
        <v>「水環境保全」に関する学習会（環境学習）</v>
      </c>
      <c r="AC63" s="16"/>
      <c r="AD63" s="16"/>
      <c r="AE63" s="16"/>
      <c r="AF63" s="16"/>
      <c r="AG63" s="16"/>
      <c r="AH63" s="16"/>
      <c r="AI63" s="16"/>
      <c r="AJ63" s="16"/>
      <c r="AK63" s="16"/>
      <c r="AL63" s="16"/>
      <c r="AM63" s="16"/>
      <c r="AN63" s="16"/>
      <c r="AO63" s="16"/>
      <c r="AP63" s="16"/>
      <c r="AQ63" s="16"/>
      <c r="AR63" s="16"/>
      <c r="AS63" s="16"/>
      <c r="AT63" s="16"/>
      <c r="AU63" s="16"/>
      <c r="AV63" s="16"/>
      <c r="AW63" s="265" t="s">
        <v>107</v>
      </c>
      <c r="AX63" s="266"/>
      <c r="AZ63" s="162" t="b">
        <v>0</v>
      </c>
      <c r="BA63" s="162" t="str">
        <f t="shared" si="12"/>
        <v>×</v>
      </c>
      <c r="BB63" s="162" t="str">
        <f t="shared" si="19"/>
        <v xml:space="preserve"> </v>
      </c>
      <c r="BC63" s="162" t="b">
        <v>0</v>
      </c>
      <c r="BD63" s="162" t="str">
        <f t="shared" si="22"/>
        <v>×</v>
      </c>
      <c r="BE63" s="162" t="str">
        <f t="shared" si="20"/>
        <v xml:space="preserve"> </v>
      </c>
      <c r="BF63" s="159"/>
      <c r="BG63" s="159"/>
      <c r="BH63" s="159"/>
      <c r="BI63" s="159"/>
      <c r="BJ63" s="159"/>
      <c r="BK63" s="159"/>
      <c r="BL63" s="159"/>
      <c r="BM63" s="160"/>
      <c r="BN63" s="162" t="b">
        <v>0</v>
      </c>
      <c r="BO63" s="168" t="str">
        <f t="shared" si="14"/>
        <v>×</v>
      </c>
    </row>
    <row r="64" spans="1:67" s="2" customFormat="1" ht="28.8" customHeight="1" x14ac:dyDescent="0.45">
      <c r="A64" s="20" t="str">
        <f>A31</f>
        <v>貸切バスまたは公共交通機関の利用による自治会員の交流</v>
      </c>
      <c r="B64" s="19"/>
      <c r="C64" s="19"/>
      <c r="D64" s="19"/>
      <c r="E64" s="19"/>
      <c r="F64" s="19"/>
      <c r="G64" s="19"/>
      <c r="H64" s="19"/>
      <c r="I64" s="19"/>
      <c r="J64" s="19"/>
      <c r="K64" s="19"/>
      <c r="L64" s="19"/>
      <c r="M64" s="19"/>
      <c r="N64" s="19"/>
      <c r="O64" s="19"/>
      <c r="P64" s="19"/>
      <c r="Q64" s="19"/>
      <c r="R64" s="19"/>
      <c r="S64" s="19"/>
      <c r="T64" s="19"/>
      <c r="U64" s="19"/>
      <c r="V64" s="19"/>
      <c r="W64" s="19"/>
      <c r="X64" s="268" t="s">
        <v>108</v>
      </c>
      <c r="Y64" s="269"/>
      <c r="AA64" s="18"/>
      <c r="AB64" s="17" t="str">
        <f t="shared" si="21"/>
        <v>「地球温暖化対策」や「省エネルギー」等脱炭素に関する学習会（環境学習）</v>
      </c>
      <c r="AC64" s="16"/>
      <c r="AD64" s="16"/>
      <c r="AE64" s="16"/>
      <c r="AF64" s="16"/>
      <c r="AG64" s="16"/>
      <c r="AH64" s="16"/>
      <c r="AI64" s="16"/>
      <c r="AJ64" s="16"/>
      <c r="AK64" s="16"/>
      <c r="AL64" s="16"/>
      <c r="AM64" s="16"/>
      <c r="AN64" s="16"/>
      <c r="AO64" s="16"/>
      <c r="AP64" s="16"/>
      <c r="AQ64" s="16"/>
      <c r="AR64" s="16"/>
      <c r="AS64" s="16"/>
      <c r="AT64" s="16"/>
      <c r="AU64" s="16"/>
      <c r="AV64" s="16"/>
      <c r="AW64" s="265" t="s">
        <v>115</v>
      </c>
      <c r="AX64" s="266"/>
      <c r="AZ64" s="162" t="b">
        <v>0</v>
      </c>
      <c r="BA64" s="162" t="str">
        <f t="shared" si="12"/>
        <v>×</v>
      </c>
      <c r="BB64" s="162" t="str">
        <f t="shared" si="19"/>
        <v xml:space="preserve"> </v>
      </c>
      <c r="BC64" s="162" t="b">
        <v>0</v>
      </c>
      <c r="BD64" s="162" t="str">
        <f t="shared" si="22"/>
        <v>×</v>
      </c>
      <c r="BE64" s="162" t="str">
        <f t="shared" si="20"/>
        <v xml:space="preserve"> </v>
      </c>
      <c r="BF64" s="159"/>
      <c r="BG64" s="159"/>
      <c r="BH64" s="159"/>
      <c r="BI64" s="159"/>
      <c r="BJ64" s="159"/>
      <c r="BK64" s="159"/>
      <c r="BL64" s="159"/>
      <c r="BM64" s="160"/>
      <c r="BN64" s="162" t="b">
        <v>0</v>
      </c>
      <c r="BO64" s="168" t="str">
        <f t="shared" si="14"/>
        <v>×</v>
      </c>
    </row>
    <row r="65" spans="1:67" s="2" customFormat="1" ht="28.8" customHeight="1" x14ac:dyDescent="0.45">
      <c r="A65" s="15"/>
      <c r="B65" s="14" t="s">
        <v>7</v>
      </c>
      <c r="C65" s="171"/>
      <c r="D65" s="12" t="s">
        <v>2</v>
      </c>
      <c r="E65" s="13"/>
      <c r="F65" s="14" t="s">
        <v>6</v>
      </c>
      <c r="G65" s="171"/>
      <c r="H65" s="12" t="s">
        <v>2</v>
      </c>
      <c r="I65" s="13"/>
      <c r="J65" s="12" t="s">
        <v>5</v>
      </c>
      <c r="K65" s="171"/>
      <c r="L65" s="12" t="s">
        <v>2</v>
      </c>
      <c r="M65" s="13"/>
      <c r="N65" s="12" t="s">
        <v>4</v>
      </c>
      <c r="O65" s="12"/>
      <c r="P65" s="171"/>
      <c r="Q65" s="12" t="s">
        <v>2</v>
      </c>
      <c r="R65" s="13"/>
      <c r="S65" s="12" t="s">
        <v>3</v>
      </c>
      <c r="T65" s="12"/>
      <c r="U65" s="171"/>
      <c r="V65" s="12" t="s">
        <v>2</v>
      </c>
      <c r="W65" s="12"/>
      <c r="X65" s="12"/>
      <c r="Y65" s="11"/>
      <c r="AA65" s="10"/>
      <c r="AB65" s="9"/>
      <c r="AC65" s="8"/>
      <c r="AD65" s="8"/>
      <c r="AE65" s="8"/>
      <c r="AF65" s="8"/>
      <c r="AG65" s="8"/>
      <c r="AH65" s="8"/>
      <c r="AI65" s="8"/>
      <c r="AJ65" s="8"/>
      <c r="AK65" s="8"/>
      <c r="AL65" s="8"/>
      <c r="AM65" s="8"/>
      <c r="AN65" s="8"/>
      <c r="AO65" s="8"/>
      <c r="AP65" s="8"/>
      <c r="AQ65" s="8"/>
      <c r="AR65" s="8"/>
      <c r="AS65" s="8"/>
      <c r="AT65" s="8"/>
      <c r="AU65" s="8"/>
      <c r="AV65" s="8"/>
      <c r="AW65" s="8"/>
      <c r="AX65" s="7"/>
      <c r="AZ65" s="162" t="b">
        <v>0</v>
      </c>
      <c r="BA65" s="162" t="str">
        <f t="shared" si="12"/>
        <v>×</v>
      </c>
      <c r="BB65" s="162" t="str">
        <f t="shared" si="19"/>
        <v xml:space="preserve"> </v>
      </c>
      <c r="BC65" s="162" t="b">
        <v>0</v>
      </c>
      <c r="BD65" s="162" t="str">
        <f t="shared" si="22"/>
        <v>×</v>
      </c>
      <c r="BE65" s="162" t="str">
        <f t="shared" si="20"/>
        <v xml:space="preserve"> </v>
      </c>
      <c r="BF65" s="159"/>
      <c r="BG65" s="159"/>
      <c r="BH65" s="159"/>
      <c r="BI65" s="159"/>
      <c r="BJ65" s="159"/>
      <c r="BK65" s="159"/>
      <c r="BL65" s="159"/>
      <c r="BM65" s="160"/>
      <c r="BN65" s="162"/>
      <c r="BO65" s="168">
        <f>COUNTIF(BO49:BO64,"〇")</f>
        <v>0</v>
      </c>
    </row>
    <row r="66" spans="1:67" s="2" customFormat="1" ht="28.8" customHeight="1" x14ac:dyDescent="0.45">
      <c r="A66" s="297" t="s">
        <v>1</v>
      </c>
      <c r="B66" s="298"/>
      <c r="C66" s="262">
        <f>SUM(BB55:BB66,BE55:BE66,BH60)</f>
        <v>0</v>
      </c>
      <c r="D66" s="263"/>
      <c r="E66" s="263"/>
      <c r="F66" s="263"/>
      <c r="G66" s="263"/>
      <c r="H66" s="6" t="s">
        <v>0</v>
      </c>
      <c r="I66" s="4"/>
      <c r="J66" s="150" t="s">
        <v>169</v>
      </c>
      <c r="K66" s="4"/>
      <c r="L66" s="4"/>
      <c r="M66" s="4"/>
      <c r="N66" s="4"/>
      <c r="O66" s="4"/>
      <c r="P66" s="4"/>
      <c r="Q66" s="4"/>
      <c r="R66" s="4"/>
      <c r="S66" s="4"/>
      <c r="T66" s="4"/>
      <c r="U66" s="4"/>
      <c r="V66" s="4"/>
      <c r="W66" s="4"/>
      <c r="X66" s="4"/>
      <c r="Y66" s="3"/>
      <c r="AA66" s="86" t="s">
        <v>1</v>
      </c>
      <c r="AB66" s="262" t="str">
        <f>IF(BM59="A","50,000",IF(BM59="B","40,000",IF(BM59="C","30,000",IF(BM59="D","20,000",IF(BM59="E","10,000",IF(BM59="","0"))))))</f>
        <v>0</v>
      </c>
      <c r="AC66" s="264"/>
      <c r="AD66" s="264"/>
      <c r="AE66" s="264"/>
      <c r="AF66" s="264"/>
      <c r="AG66" s="5" t="s">
        <v>0</v>
      </c>
      <c r="AH66" s="4"/>
      <c r="AI66" s="150" t="s">
        <v>149</v>
      </c>
      <c r="AJ66" s="4"/>
      <c r="AK66" s="4"/>
      <c r="AL66" s="4"/>
      <c r="AM66" s="4"/>
      <c r="AN66" s="4"/>
      <c r="AO66" s="4"/>
      <c r="AP66" s="4"/>
      <c r="AQ66" s="4"/>
      <c r="AR66" s="4"/>
      <c r="AS66" s="4"/>
      <c r="AT66" s="4"/>
      <c r="AU66" s="4"/>
      <c r="AV66" s="4"/>
      <c r="AW66" s="4"/>
      <c r="AX66" s="3"/>
      <c r="AZ66" s="162" t="b">
        <v>0</v>
      </c>
      <c r="BA66" s="162" t="str">
        <f t="shared" si="12"/>
        <v>×</v>
      </c>
      <c r="BB66" s="162" t="str">
        <f t="shared" si="19"/>
        <v xml:space="preserve"> </v>
      </c>
      <c r="BC66" s="162" t="b">
        <v>0</v>
      </c>
      <c r="BD66" s="162" t="str">
        <f t="shared" si="22"/>
        <v>×</v>
      </c>
      <c r="BE66" s="162" t="str">
        <f t="shared" si="20"/>
        <v xml:space="preserve"> </v>
      </c>
      <c r="BF66" s="159"/>
      <c r="BG66" s="159"/>
      <c r="BH66" s="159"/>
      <c r="BI66" s="159"/>
      <c r="BJ66" s="159"/>
      <c r="BK66" s="159"/>
      <c r="BL66" s="159"/>
      <c r="BM66" s="160"/>
      <c r="BN66" s="159"/>
      <c r="BO66" s="168" t="str">
        <f>IF(BO65&gt;=8,"A",IF(BO65=7,"B",IF(BO65=6,"C",IF(BO65=5,"D",IF(BO65=4,"E",IF(BO65=3,"F",IF(BO65=2,"G",IF(BO65=1,"H",IF(BO65=0,"")))))))))</f>
        <v/>
      </c>
    </row>
  </sheetData>
  <sheetProtection sheet="1" objects="1" scenarios="1"/>
  <mergeCells count="130">
    <mergeCell ref="AW61:AX61"/>
    <mergeCell ref="AW62:AX62"/>
    <mergeCell ref="AW63:AX63"/>
    <mergeCell ref="AW29:AX29"/>
    <mergeCell ref="AW30:AX30"/>
    <mergeCell ref="AW31:AX31"/>
    <mergeCell ref="X45:Y45"/>
    <mergeCell ref="X46:Y46"/>
    <mergeCell ref="X52:Y52"/>
    <mergeCell ref="X53:Y53"/>
    <mergeCell ref="AW56:AX56"/>
    <mergeCell ref="AW57:AX57"/>
    <mergeCell ref="AW58:AX58"/>
    <mergeCell ref="AW59:AX59"/>
    <mergeCell ref="X60:Y60"/>
    <mergeCell ref="X61:Y61"/>
    <mergeCell ref="X62:Y62"/>
    <mergeCell ref="X64:Y64"/>
    <mergeCell ref="AW37:AX37"/>
    <mergeCell ref="AW38:AX38"/>
    <mergeCell ref="AW39:AX39"/>
    <mergeCell ref="AW40:AX40"/>
    <mergeCell ref="AW41:AX41"/>
    <mergeCell ref="AW42:AX42"/>
    <mergeCell ref="AW43:AX43"/>
    <mergeCell ref="AW44:AX44"/>
    <mergeCell ref="AW45:AX45"/>
    <mergeCell ref="AW46:AX46"/>
    <mergeCell ref="AW47:AX47"/>
    <mergeCell ref="AW48:AX48"/>
    <mergeCell ref="AW49:AX49"/>
    <mergeCell ref="AW50:AX50"/>
    <mergeCell ref="AW51:AX51"/>
    <mergeCell ref="X59:Y59"/>
    <mergeCell ref="AW64:AX64"/>
    <mergeCell ref="AW52:AX52"/>
    <mergeCell ref="X63:Y63"/>
    <mergeCell ref="X54:Y54"/>
    <mergeCell ref="X55:Y55"/>
    <mergeCell ref="X56:Y56"/>
    <mergeCell ref="AW60:AX60"/>
    <mergeCell ref="AW14:AX14"/>
    <mergeCell ref="AW15:AX15"/>
    <mergeCell ref="AW6:AX6"/>
    <mergeCell ref="AW7:AX7"/>
    <mergeCell ref="AW8:AX8"/>
    <mergeCell ref="AW9:AX9"/>
    <mergeCell ref="AW10:AX10"/>
    <mergeCell ref="AW24:AX24"/>
    <mergeCell ref="AW25:AX25"/>
    <mergeCell ref="AW16:AX16"/>
    <mergeCell ref="AW17:AX17"/>
    <mergeCell ref="AW18:AX18"/>
    <mergeCell ref="AW19:AX19"/>
    <mergeCell ref="AW23:AX23"/>
    <mergeCell ref="C50:G50"/>
    <mergeCell ref="AB53:AF53"/>
    <mergeCell ref="AA22:AX22"/>
    <mergeCell ref="A66:B66"/>
    <mergeCell ref="C66:G66"/>
    <mergeCell ref="AB66:AF66"/>
    <mergeCell ref="A45:B45"/>
    <mergeCell ref="A46:B46"/>
    <mergeCell ref="A47:B47"/>
    <mergeCell ref="A44:Y44"/>
    <mergeCell ref="AA36:AX36"/>
    <mergeCell ref="AA55:AX55"/>
    <mergeCell ref="AB33:AF33"/>
    <mergeCell ref="A50:B50"/>
    <mergeCell ref="N36:R37"/>
    <mergeCell ref="S36:W37"/>
    <mergeCell ref="AW26:AX26"/>
    <mergeCell ref="AW27:AX27"/>
    <mergeCell ref="AW28:AX28"/>
    <mergeCell ref="X57:Y57"/>
    <mergeCell ref="X58:Y58"/>
    <mergeCell ref="X47:Y47"/>
    <mergeCell ref="X48:Y48"/>
    <mergeCell ref="X49:Y49"/>
    <mergeCell ref="A14:B14"/>
    <mergeCell ref="A16:B16"/>
    <mergeCell ref="A39:Y39"/>
    <mergeCell ref="A15:B15"/>
    <mergeCell ref="A42:B42"/>
    <mergeCell ref="A40:B41"/>
    <mergeCell ref="B37:H37"/>
    <mergeCell ref="X36:Y37"/>
    <mergeCell ref="X14:Y14"/>
    <mergeCell ref="X15:Y15"/>
    <mergeCell ref="X16:Y16"/>
    <mergeCell ref="X19:Y19"/>
    <mergeCell ref="X20:Y20"/>
    <mergeCell ref="X21:Y21"/>
    <mergeCell ref="X22:Y22"/>
    <mergeCell ref="X23:Y23"/>
    <mergeCell ref="AA3:AX3"/>
    <mergeCell ref="A11:Y11"/>
    <mergeCell ref="A12:B12"/>
    <mergeCell ref="A13:B13"/>
    <mergeCell ref="C9:G9"/>
    <mergeCell ref="A6:Y6"/>
    <mergeCell ref="B4:H4"/>
    <mergeCell ref="A7:B8"/>
    <mergeCell ref="A9:B9"/>
    <mergeCell ref="S3:W4"/>
    <mergeCell ref="X3:Y4"/>
    <mergeCell ref="N3:R4"/>
    <mergeCell ref="X12:Y12"/>
    <mergeCell ref="X13:Y13"/>
    <mergeCell ref="AW4:AX4"/>
    <mergeCell ref="AW5:AX5"/>
    <mergeCell ref="AW11:AX11"/>
    <mergeCell ref="AW12:AX12"/>
    <mergeCell ref="AW13:AX13"/>
    <mergeCell ref="AB20:AF20"/>
    <mergeCell ref="A17:B17"/>
    <mergeCell ref="A33:B33"/>
    <mergeCell ref="A48:B48"/>
    <mergeCell ref="A49:B49"/>
    <mergeCell ref="C17:G17"/>
    <mergeCell ref="C33:G33"/>
    <mergeCell ref="C42:G42"/>
    <mergeCell ref="X24:Y24"/>
    <mergeCell ref="X25:Y25"/>
    <mergeCell ref="X26:Y26"/>
    <mergeCell ref="X27:Y27"/>
    <mergeCell ref="X28:Y28"/>
    <mergeCell ref="X29:Y29"/>
    <mergeCell ref="X30:Y30"/>
    <mergeCell ref="X31:Y31"/>
  </mergeCells>
  <phoneticPr fontId="5"/>
  <pageMargins left="0.32" right="0.23622047244094491" top="0.47244094488188981" bottom="0.47244094488188981" header="0.31496062992125984" footer="0.31496062992125984"/>
  <pageSetup paperSize="9" scale="53" fitToHeight="0" orientation="landscape" r:id="rId1"/>
  <rowBreaks count="1" manualBreakCount="1">
    <brk id="33" max="49" man="1"/>
  </rowBreaks>
  <colBreaks count="2" manualBreakCount="2">
    <brk id="18" max="65" man="1"/>
    <brk id="4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4110" r:id="rId4" name="Check Box 14">
              <controlPr defaultSize="0" autoFill="0" autoLine="0" autoPict="0">
                <anchor moveWithCells="1">
                  <from>
                    <xdr:col>2</xdr:col>
                    <xdr:colOff>68580</xdr:colOff>
                    <xdr:row>6</xdr:row>
                    <xdr:rowOff>76200</xdr:rowOff>
                  </from>
                  <to>
                    <xdr:col>4</xdr:col>
                    <xdr:colOff>60960</xdr:colOff>
                    <xdr:row>6</xdr:row>
                    <xdr:rowOff>304800</xdr:rowOff>
                  </to>
                </anchor>
              </controlPr>
            </control>
          </mc:Choice>
        </mc:AlternateContent>
        <mc:AlternateContent xmlns:mc="http://schemas.openxmlformats.org/markup-compatibility/2006">
          <mc:Choice Requires="x14">
            <control shapeId="4112" r:id="rId5" name="Check Box 16">
              <controlPr defaultSize="0" autoFill="0" autoLine="0" autoPict="0">
                <anchor moveWithCells="1">
                  <from>
                    <xdr:col>5</xdr:col>
                    <xdr:colOff>68580</xdr:colOff>
                    <xdr:row>6</xdr:row>
                    <xdr:rowOff>76200</xdr:rowOff>
                  </from>
                  <to>
                    <xdr:col>7</xdr:col>
                    <xdr:colOff>60960</xdr:colOff>
                    <xdr:row>6</xdr:row>
                    <xdr:rowOff>304800</xdr:rowOff>
                  </to>
                </anchor>
              </controlPr>
            </control>
          </mc:Choice>
        </mc:AlternateContent>
        <mc:AlternateContent xmlns:mc="http://schemas.openxmlformats.org/markup-compatibility/2006">
          <mc:Choice Requires="x14">
            <control shapeId="4113" r:id="rId6" name="Check Box 17">
              <controlPr defaultSize="0" autoFill="0" autoLine="0" autoPict="0">
                <anchor moveWithCells="1">
                  <from>
                    <xdr:col>5</xdr:col>
                    <xdr:colOff>68580</xdr:colOff>
                    <xdr:row>7</xdr:row>
                    <xdr:rowOff>76200</xdr:rowOff>
                  </from>
                  <to>
                    <xdr:col>7</xdr:col>
                    <xdr:colOff>60960</xdr:colOff>
                    <xdr:row>7</xdr:row>
                    <xdr:rowOff>304800</xdr:rowOff>
                  </to>
                </anchor>
              </controlPr>
            </control>
          </mc:Choice>
        </mc:AlternateContent>
        <mc:AlternateContent xmlns:mc="http://schemas.openxmlformats.org/markup-compatibility/2006">
          <mc:Choice Requires="x14">
            <control shapeId="4114" r:id="rId7" name="Check Box 18">
              <controlPr defaultSize="0" autoFill="0" autoLine="0" autoPict="0">
                <anchor moveWithCells="1">
                  <from>
                    <xdr:col>2</xdr:col>
                    <xdr:colOff>68580</xdr:colOff>
                    <xdr:row>7</xdr:row>
                    <xdr:rowOff>76200</xdr:rowOff>
                  </from>
                  <to>
                    <xdr:col>4</xdr:col>
                    <xdr:colOff>60960</xdr:colOff>
                    <xdr:row>7</xdr:row>
                    <xdr:rowOff>304800</xdr:rowOff>
                  </to>
                </anchor>
              </controlPr>
            </control>
          </mc:Choice>
        </mc:AlternateContent>
        <mc:AlternateContent xmlns:mc="http://schemas.openxmlformats.org/markup-compatibility/2006">
          <mc:Choice Requires="x14">
            <control shapeId="4115" r:id="rId8" name="Check Box 19">
              <controlPr defaultSize="0" autoFill="0" autoLine="0" autoPict="0">
                <anchor moveWithCells="1">
                  <from>
                    <xdr:col>8</xdr:col>
                    <xdr:colOff>68580</xdr:colOff>
                    <xdr:row>6</xdr:row>
                    <xdr:rowOff>76200</xdr:rowOff>
                  </from>
                  <to>
                    <xdr:col>10</xdr:col>
                    <xdr:colOff>60960</xdr:colOff>
                    <xdr:row>6</xdr:row>
                    <xdr:rowOff>304800</xdr:rowOff>
                  </to>
                </anchor>
              </controlPr>
            </control>
          </mc:Choice>
        </mc:AlternateContent>
        <mc:AlternateContent xmlns:mc="http://schemas.openxmlformats.org/markup-compatibility/2006">
          <mc:Choice Requires="x14">
            <control shapeId="4116" r:id="rId9" name="Check Box 20">
              <controlPr defaultSize="0" autoFill="0" autoLine="0" autoPict="0">
                <anchor moveWithCells="1">
                  <from>
                    <xdr:col>8</xdr:col>
                    <xdr:colOff>68580</xdr:colOff>
                    <xdr:row>7</xdr:row>
                    <xdr:rowOff>76200</xdr:rowOff>
                  </from>
                  <to>
                    <xdr:col>10</xdr:col>
                    <xdr:colOff>60960</xdr:colOff>
                    <xdr:row>7</xdr:row>
                    <xdr:rowOff>304800</xdr:rowOff>
                  </to>
                </anchor>
              </controlPr>
            </control>
          </mc:Choice>
        </mc:AlternateContent>
        <mc:AlternateContent xmlns:mc="http://schemas.openxmlformats.org/markup-compatibility/2006">
          <mc:Choice Requires="x14">
            <control shapeId="4117" r:id="rId10" name="Check Box 21">
              <controlPr defaultSize="0" autoFill="0" autoLine="0" autoPict="0">
                <anchor moveWithCells="1">
                  <from>
                    <xdr:col>11</xdr:col>
                    <xdr:colOff>68580</xdr:colOff>
                    <xdr:row>6</xdr:row>
                    <xdr:rowOff>76200</xdr:rowOff>
                  </from>
                  <to>
                    <xdr:col>13</xdr:col>
                    <xdr:colOff>60960</xdr:colOff>
                    <xdr:row>6</xdr:row>
                    <xdr:rowOff>304800</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11</xdr:col>
                    <xdr:colOff>68580</xdr:colOff>
                    <xdr:row>7</xdr:row>
                    <xdr:rowOff>76200</xdr:rowOff>
                  </from>
                  <to>
                    <xdr:col>13</xdr:col>
                    <xdr:colOff>60960</xdr:colOff>
                    <xdr:row>7</xdr:row>
                    <xdr:rowOff>304800</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14</xdr:col>
                    <xdr:colOff>68580</xdr:colOff>
                    <xdr:row>6</xdr:row>
                    <xdr:rowOff>76200</xdr:rowOff>
                  </from>
                  <to>
                    <xdr:col>16</xdr:col>
                    <xdr:colOff>60960</xdr:colOff>
                    <xdr:row>6</xdr:row>
                    <xdr:rowOff>304800</xdr:rowOff>
                  </to>
                </anchor>
              </controlPr>
            </control>
          </mc:Choice>
        </mc:AlternateContent>
        <mc:AlternateContent xmlns:mc="http://schemas.openxmlformats.org/markup-compatibility/2006">
          <mc:Choice Requires="x14">
            <control shapeId="4120" r:id="rId13" name="Check Box 24">
              <controlPr defaultSize="0" autoFill="0" autoLine="0" autoPict="0">
                <anchor moveWithCells="1">
                  <from>
                    <xdr:col>14</xdr:col>
                    <xdr:colOff>68580</xdr:colOff>
                    <xdr:row>7</xdr:row>
                    <xdr:rowOff>76200</xdr:rowOff>
                  </from>
                  <to>
                    <xdr:col>16</xdr:col>
                    <xdr:colOff>60960</xdr:colOff>
                    <xdr:row>7</xdr:row>
                    <xdr:rowOff>304800</xdr:rowOff>
                  </to>
                </anchor>
              </controlPr>
            </control>
          </mc:Choice>
        </mc:AlternateContent>
        <mc:AlternateContent xmlns:mc="http://schemas.openxmlformats.org/markup-compatibility/2006">
          <mc:Choice Requires="x14">
            <control shapeId="4121" r:id="rId14" name="Check Box 25">
              <controlPr defaultSize="0" autoFill="0" autoLine="0" autoPict="0">
                <anchor moveWithCells="1">
                  <from>
                    <xdr:col>0</xdr:col>
                    <xdr:colOff>274320</xdr:colOff>
                    <xdr:row>11</xdr:row>
                    <xdr:rowOff>53340</xdr:rowOff>
                  </from>
                  <to>
                    <xdr:col>1</xdr:col>
                    <xdr:colOff>289560</xdr:colOff>
                    <xdr:row>11</xdr:row>
                    <xdr:rowOff>289560</xdr:rowOff>
                  </to>
                </anchor>
              </controlPr>
            </control>
          </mc:Choice>
        </mc:AlternateContent>
        <mc:AlternateContent xmlns:mc="http://schemas.openxmlformats.org/markup-compatibility/2006">
          <mc:Choice Requires="x14">
            <control shapeId="4122" r:id="rId15" name="Check Box 26">
              <controlPr defaultSize="0" autoFill="0" autoLine="0" autoPict="0">
                <anchor moveWithCells="1">
                  <from>
                    <xdr:col>0</xdr:col>
                    <xdr:colOff>274320</xdr:colOff>
                    <xdr:row>12</xdr:row>
                    <xdr:rowOff>53340</xdr:rowOff>
                  </from>
                  <to>
                    <xdr:col>1</xdr:col>
                    <xdr:colOff>304800</xdr:colOff>
                    <xdr:row>12</xdr:row>
                    <xdr:rowOff>304800</xdr:rowOff>
                  </to>
                </anchor>
              </controlPr>
            </control>
          </mc:Choice>
        </mc:AlternateContent>
        <mc:AlternateContent xmlns:mc="http://schemas.openxmlformats.org/markup-compatibility/2006">
          <mc:Choice Requires="x14">
            <control shapeId="4123" r:id="rId16" name="Check Box 27">
              <controlPr defaultSize="0" autoFill="0" autoLine="0" autoPict="0">
                <anchor moveWithCells="1">
                  <from>
                    <xdr:col>0</xdr:col>
                    <xdr:colOff>274320</xdr:colOff>
                    <xdr:row>13</xdr:row>
                    <xdr:rowOff>53340</xdr:rowOff>
                  </from>
                  <to>
                    <xdr:col>1</xdr:col>
                    <xdr:colOff>304800</xdr:colOff>
                    <xdr:row>13</xdr:row>
                    <xdr:rowOff>304800</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0</xdr:col>
                    <xdr:colOff>274320</xdr:colOff>
                    <xdr:row>14</xdr:row>
                    <xdr:rowOff>53340</xdr:rowOff>
                  </from>
                  <to>
                    <xdr:col>1</xdr:col>
                    <xdr:colOff>304800</xdr:colOff>
                    <xdr:row>14</xdr:row>
                    <xdr:rowOff>304800</xdr:rowOff>
                  </to>
                </anchor>
              </controlPr>
            </control>
          </mc:Choice>
        </mc:AlternateContent>
        <mc:AlternateContent xmlns:mc="http://schemas.openxmlformats.org/markup-compatibility/2006">
          <mc:Choice Requires="x14">
            <control shapeId="4125" r:id="rId18" name="Check Box 29">
              <controlPr defaultSize="0" autoFill="0" autoLine="0" autoPict="0">
                <anchor moveWithCells="1">
                  <from>
                    <xdr:col>0</xdr:col>
                    <xdr:colOff>274320</xdr:colOff>
                    <xdr:row>15</xdr:row>
                    <xdr:rowOff>53340</xdr:rowOff>
                  </from>
                  <to>
                    <xdr:col>1</xdr:col>
                    <xdr:colOff>304800</xdr:colOff>
                    <xdr:row>15</xdr:row>
                    <xdr:rowOff>304800</xdr:rowOff>
                  </to>
                </anchor>
              </controlPr>
            </control>
          </mc:Choice>
        </mc:AlternateContent>
        <mc:AlternateContent xmlns:mc="http://schemas.openxmlformats.org/markup-compatibility/2006">
          <mc:Choice Requires="x14">
            <control shapeId="4126" r:id="rId19" name="Check Box 30">
              <controlPr defaultSize="0" autoFill="0" autoLine="0" autoPict="0">
                <anchor moveWithCells="1">
                  <from>
                    <xdr:col>0</xdr:col>
                    <xdr:colOff>91440</xdr:colOff>
                    <xdr:row>18</xdr:row>
                    <xdr:rowOff>68580</xdr:rowOff>
                  </from>
                  <to>
                    <xdr:col>0</xdr:col>
                    <xdr:colOff>335280</xdr:colOff>
                    <xdr:row>18</xdr:row>
                    <xdr:rowOff>304800</xdr:rowOff>
                  </to>
                </anchor>
              </controlPr>
            </control>
          </mc:Choice>
        </mc:AlternateContent>
        <mc:AlternateContent xmlns:mc="http://schemas.openxmlformats.org/markup-compatibility/2006">
          <mc:Choice Requires="x14">
            <control shapeId="4127" r:id="rId20" name="Check Box 31">
              <controlPr defaultSize="0" autoFill="0" autoLine="0" autoPict="0">
                <anchor moveWithCells="1">
                  <from>
                    <xdr:col>0</xdr:col>
                    <xdr:colOff>91440</xdr:colOff>
                    <xdr:row>19</xdr:row>
                    <xdr:rowOff>68580</xdr:rowOff>
                  </from>
                  <to>
                    <xdr:col>1</xdr:col>
                    <xdr:colOff>0</xdr:colOff>
                    <xdr:row>19</xdr:row>
                    <xdr:rowOff>335280</xdr:rowOff>
                  </to>
                </anchor>
              </controlPr>
            </control>
          </mc:Choice>
        </mc:AlternateContent>
        <mc:AlternateContent xmlns:mc="http://schemas.openxmlformats.org/markup-compatibility/2006">
          <mc:Choice Requires="x14">
            <control shapeId="4128" r:id="rId21" name="Check Box 32">
              <controlPr defaultSize="0" autoFill="0" autoLine="0" autoPict="0">
                <anchor moveWithCells="1">
                  <from>
                    <xdr:col>0</xdr:col>
                    <xdr:colOff>91440</xdr:colOff>
                    <xdr:row>20</xdr:row>
                    <xdr:rowOff>53340</xdr:rowOff>
                  </from>
                  <to>
                    <xdr:col>1</xdr:col>
                    <xdr:colOff>7620</xdr:colOff>
                    <xdr:row>20</xdr:row>
                    <xdr:rowOff>304800</xdr:rowOff>
                  </to>
                </anchor>
              </controlPr>
            </control>
          </mc:Choice>
        </mc:AlternateContent>
        <mc:AlternateContent xmlns:mc="http://schemas.openxmlformats.org/markup-compatibility/2006">
          <mc:Choice Requires="x14">
            <control shapeId="4129" r:id="rId22" name="Check Box 33">
              <controlPr defaultSize="0" autoFill="0" autoLine="0" autoPict="0">
                <anchor moveWithCells="1">
                  <from>
                    <xdr:col>0</xdr:col>
                    <xdr:colOff>91440</xdr:colOff>
                    <xdr:row>21</xdr:row>
                    <xdr:rowOff>68580</xdr:rowOff>
                  </from>
                  <to>
                    <xdr:col>0</xdr:col>
                    <xdr:colOff>358140</xdr:colOff>
                    <xdr:row>21</xdr:row>
                    <xdr:rowOff>320040</xdr:rowOff>
                  </to>
                </anchor>
              </controlPr>
            </control>
          </mc:Choice>
        </mc:AlternateContent>
        <mc:AlternateContent xmlns:mc="http://schemas.openxmlformats.org/markup-compatibility/2006">
          <mc:Choice Requires="x14">
            <control shapeId="4130" r:id="rId23" name="Check Box 34">
              <controlPr defaultSize="0" autoFill="0" autoLine="0" autoPict="0">
                <anchor moveWithCells="1">
                  <from>
                    <xdr:col>0</xdr:col>
                    <xdr:colOff>91440</xdr:colOff>
                    <xdr:row>22</xdr:row>
                    <xdr:rowOff>68580</xdr:rowOff>
                  </from>
                  <to>
                    <xdr:col>1</xdr:col>
                    <xdr:colOff>0</xdr:colOff>
                    <xdr:row>22</xdr:row>
                    <xdr:rowOff>304800</xdr:rowOff>
                  </to>
                </anchor>
              </controlPr>
            </control>
          </mc:Choice>
        </mc:AlternateContent>
        <mc:AlternateContent xmlns:mc="http://schemas.openxmlformats.org/markup-compatibility/2006">
          <mc:Choice Requires="x14">
            <control shapeId="4131" r:id="rId24" name="Check Box 35">
              <controlPr defaultSize="0" autoFill="0" autoLine="0" autoPict="0">
                <anchor moveWithCells="1">
                  <from>
                    <xdr:col>0</xdr:col>
                    <xdr:colOff>91440</xdr:colOff>
                    <xdr:row>23</xdr:row>
                    <xdr:rowOff>68580</xdr:rowOff>
                  </from>
                  <to>
                    <xdr:col>0</xdr:col>
                    <xdr:colOff>350520</xdr:colOff>
                    <xdr:row>23</xdr:row>
                    <xdr:rowOff>304800</xdr:rowOff>
                  </to>
                </anchor>
              </controlPr>
            </control>
          </mc:Choice>
        </mc:AlternateContent>
        <mc:AlternateContent xmlns:mc="http://schemas.openxmlformats.org/markup-compatibility/2006">
          <mc:Choice Requires="x14">
            <control shapeId="4132" r:id="rId25" name="Check Box 36">
              <controlPr defaultSize="0" autoFill="0" autoLine="0" autoPict="0">
                <anchor moveWithCells="1">
                  <from>
                    <xdr:col>0</xdr:col>
                    <xdr:colOff>91440</xdr:colOff>
                    <xdr:row>24</xdr:row>
                    <xdr:rowOff>68580</xdr:rowOff>
                  </from>
                  <to>
                    <xdr:col>1</xdr:col>
                    <xdr:colOff>22860</xdr:colOff>
                    <xdr:row>24</xdr:row>
                    <xdr:rowOff>304800</xdr:rowOff>
                  </to>
                </anchor>
              </controlPr>
            </control>
          </mc:Choice>
        </mc:AlternateContent>
        <mc:AlternateContent xmlns:mc="http://schemas.openxmlformats.org/markup-compatibility/2006">
          <mc:Choice Requires="x14">
            <control shapeId="4133" r:id="rId26" name="Check Box 37">
              <controlPr defaultSize="0" autoFill="0" autoLine="0" autoPict="0">
                <anchor moveWithCells="1">
                  <from>
                    <xdr:col>0</xdr:col>
                    <xdr:colOff>91440</xdr:colOff>
                    <xdr:row>25</xdr:row>
                    <xdr:rowOff>68580</xdr:rowOff>
                  </from>
                  <to>
                    <xdr:col>1</xdr:col>
                    <xdr:colOff>0</xdr:colOff>
                    <xdr:row>25</xdr:row>
                    <xdr:rowOff>304800</xdr:rowOff>
                  </to>
                </anchor>
              </controlPr>
            </control>
          </mc:Choice>
        </mc:AlternateContent>
        <mc:AlternateContent xmlns:mc="http://schemas.openxmlformats.org/markup-compatibility/2006">
          <mc:Choice Requires="x14">
            <control shapeId="4134" r:id="rId27" name="Check Box 38">
              <controlPr defaultSize="0" autoFill="0" autoLine="0" autoPict="0">
                <anchor moveWithCells="1">
                  <from>
                    <xdr:col>0</xdr:col>
                    <xdr:colOff>91440</xdr:colOff>
                    <xdr:row>26</xdr:row>
                    <xdr:rowOff>68580</xdr:rowOff>
                  </from>
                  <to>
                    <xdr:col>0</xdr:col>
                    <xdr:colOff>350520</xdr:colOff>
                    <xdr:row>26</xdr:row>
                    <xdr:rowOff>304800</xdr:rowOff>
                  </to>
                </anchor>
              </controlPr>
            </control>
          </mc:Choice>
        </mc:AlternateContent>
        <mc:AlternateContent xmlns:mc="http://schemas.openxmlformats.org/markup-compatibility/2006">
          <mc:Choice Requires="x14">
            <control shapeId="4135" r:id="rId28" name="Check Box 39">
              <controlPr defaultSize="0" autoFill="0" autoLine="0" autoPict="0">
                <anchor moveWithCells="1">
                  <from>
                    <xdr:col>0</xdr:col>
                    <xdr:colOff>91440</xdr:colOff>
                    <xdr:row>27</xdr:row>
                    <xdr:rowOff>68580</xdr:rowOff>
                  </from>
                  <to>
                    <xdr:col>2</xdr:col>
                    <xdr:colOff>76200</xdr:colOff>
                    <xdr:row>27</xdr:row>
                    <xdr:rowOff>304800</xdr:rowOff>
                  </to>
                </anchor>
              </controlPr>
            </control>
          </mc:Choice>
        </mc:AlternateContent>
        <mc:AlternateContent xmlns:mc="http://schemas.openxmlformats.org/markup-compatibility/2006">
          <mc:Choice Requires="x14">
            <control shapeId="4136" r:id="rId29" name="Check Box 40">
              <controlPr defaultSize="0" autoFill="0" autoLine="0" autoPict="0">
                <anchor moveWithCells="1">
                  <from>
                    <xdr:col>0</xdr:col>
                    <xdr:colOff>91440</xdr:colOff>
                    <xdr:row>28</xdr:row>
                    <xdr:rowOff>68580</xdr:rowOff>
                  </from>
                  <to>
                    <xdr:col>0</xdr:col>
                    <xdr:colOff>350520</xdr:colOff>
                    <xdr:row>28</xdr:row>
                    <xdr:rowOff>304800</xdr:rowOff>
                  </to>
                </anchor>
              </controlPr>
            </control>
          </mc:Choice>
        </mc:AlternateContent>
        <mc:AlternateContent xmlns:mc="http://schemas.openxmlformats.org/markup-compatibility/2006">
          <mc:Choice Requires="x14">
            <control shapeId="4137" r:id="rId30" name="Check Box 41">
              <controlPr defaultSize="0" autoFill="0" autoLine="0" autoPict="0">
                <anchor moveWithCells="1">
                  <from>
                    <xdr:col>0</xdr:col>
                    <xdr:colOff>91440</xdr:colOff>
                    <xdr:row>29</xdr:row>
                    <xdr:rowOff>60960</xdr:rowOff>
                  </from>
                  <to>
                    <xdr:col>1</xdr:col>
                    <xdr:colOff>7620</xdr:colOff>
                    <xdr:row>29</xdr:row>
                    <xdr:rowOff>304800</xdr:rowOff>
                  </to>
                </anchor>
              </controlPr>
            </control>
          </mc:Choice>
        </mc:AlternateContent>
        <mc:AlternateContent xmlns:mc="http://schemas.openxmlformats.org/markup-compatibility/2006">
          <mc:Choice Requires="x14">
            <control shapeId="4138" r:id="rId31" name="Check Box 42">
              <controlPr defaultSize="0" autoFill="0" autoLine="0" autoPict="0">
                <anchor moveWithCells="1">
                  <from>
                    <xdr:col>1</xdr:col>
                    <xdr:colOff>91440</xdr:colOff>
                    <xdr:row>19</xdr:row>
                    <xdr:rowOff>68580</xdr:rowOff>
                  </from>
                  <to>
                    <xdr:col>1</xdr:col>
                    <xdr:colOff>358140</xdr:colOff>
                    <xdr:row>19</xdr:row>
                    <xdr:rowOff>304800</xdr:rowOff>
                  </to>
                </anchor>
              </controlPr>
            </control>
          </mc:Choice>
        </mc:AlternateContent>
        <mc:AlternateContent xmlns:mc="http://schemas.openxmlformats.org/markup-compatibility/2006">
          <mc:Choice Requires="x14">
            <control shapeId="4139" r:id="rId32" name="Check Box 43">
              <controlPr defaultSize="0" autoFill="0" autoLine="0" autoPict="0">
                <anchor moveWithCells="1">
                  <from>
                    <xdr:col>1</xdr:col>
                    <xdr:colOff>91440</xdr:colOff>
                    <xdr:row>20</xdr:row>
                    <xdr:rowOff>68580</xdr:rowOff>
                  </from>
                  <to>
                    <xdr:col>1</xdr:col>
                    <xdr:colOff>342900</xdr:colOff>
                    <xdr:row>20</xdr:row>
                    <xdr:rowOff>304800</xdr:rowOff>
                  </to>
                </anchor>
              </controlPr>
            </control>
          </mc:Choice>
        </mc:AlternateContent>
        <mc:AlternateContent xmlns:mc="http://schemas.openxmlformats.org/markup-compatibility/2006">
          <mc:Choice Requires="x14">
            <control shapeId="4140" r:id="rId33" name="Check Box 44">
              <controlPr defaultSize="0" autoFill="0" autoLine="0" autoPict="0">
                <anchor moveWithCells="1">
                  <from>
                    <xdr:col>1</xdr:col>
                    <xdr:colOff>91440</xdr:colOff>
                    <xdr:row>18</xdr:row>
                    <xdr:rowOff>68580</xdr:rowOff>
                  </from>
                  <to>
                    <xdr:col>1</xdr:col>
                    <xdr:colOff>350520</xdr:colOff>
                    <xdr:row>18</xdr:row>
                    <xdr:rowOff>304800</xdr:rowOff>
                  </to>
                </anchor>
              </controlPr>
            </control>
          </mc:Choice>
        </mc:AlternateContent>
        <mc:AlternateContent xmlns:mc="http://schemas.openxmlformats.org/markup-compatibility/2006">
          <mc:Choice Requires="x14">
            <control shapeId="4141" r:id="rId34" name="Check Box 45">
              <controlPr defaultSize="0" autoFill="0" autoLine="0" autoPict="0">
                <anchor moveWithCells="1">
                  <from>
                    <xdr:col>1</xdr:col>
                    <xdr:colOff>91440</xdr:colOff>
                    <xdr:row>23</xdr:row>
                    <xdr:rowOff>68580</xdr:rowOff>
                  </from>
                  <to>
                    <xdr:col>2</xdr:col>
                    <xdr:colOff>7620</xdr:colOff>
                    <xdr:row>23</xdr:row>
                    <xdr:rowOff>304800</xdr:rowOff>
                  </to>
                </anchor>
              </controlPr>
            </control>
          </mc:Choice>
        </mc:AlternateContent>
        <mc:AlternateContent xmlns:mc="http://schemas.openxmlformats.org/markup-compatibility/2006">
          <mc:Choice Requires="x14">
            <control shapeId="4142" r:id="rId35" name="Check Box 46">
              <controlPr defaultSize="0" autoFill="0" autoLine="0" autoPict="0">
                <anchor moveWithCells="1">
                  <from>
                    <xdr:col>1</xdr:col>
                    <xdr:colOff>91440</xdr:colOff>
                    <xdr:row>24</xdr:row>
                    <xdr:rowOff>68580</xdr:rowOff>
                  </from>
                  <to>
                    <xdr:col>2</xdr:col>
                    <xdr:colOff>0</xdr:colOff>
                    <xdr:row>24</xdr:row>
                    <xdr:rowOff>304800</xdr:rowOff>
                  </to>
                </anchor>
              </controlPr>
            </control>
          </mc:Choice>
        </mc:AlternateContent>
        <mc:AlternateContent xmlns:mc="http://schemas.openxmlformats.org/markup-compatibility/2006">
          <mc:Choice Requires="x14">
            <control shapeId="4143" r:id="rId36" name="Check Box 47">
              <controlPr defaultSize="0" autoFill="0" autoLine="0" autoPict="0">
                <anchor moveWithCells="1">
                  <from>
                    <xdr:col>1</xdr:col>
                    <xdr:colOff>91440</xdr:colOff>
                    <xdr:row>25</xdr:row>
                    <xdr:rowOff>68580</xdr:rowOff>
                  </from>
                  <to>
                    <xdr:col>2</xdr:col>
                    <xdr:colOff>7620</xdr:colOff>
                    <xdr:row>25</xdr:row>
                    <xdr:rowOff>304800</xdr:rowOff>
                  </to>
                </anchor>
              </controlPr>
            </control>
          </mc:Choice>
        </mc:AlternateContent>
        <mc:AlternateContent xmlns:mc="http://schemas.openxmlformats.org/markup-compatibility/2006">
          <mc:Choice Requires="x14">
            <control shapeId="4144" r:id="rId37" name="Check Box 48">
              <controlPr defaultSize="0" autoFill="0" autoLine="0" autoPict="0">
                <anchor moveWithCells="1">
                  <from>
                    <xdr:col>1</xdr:col>
                    <xdr:colOff>91440</xdr:colOff>
                    <xdr:row>29</xdr:row>
                    <xdr:rowOff>68580</xdr:rowOff>
                  </from>
                  <to>
                    <xdr:col>1</xdr:col>
                    <xdr:colOff>350520</xdr:colOff>
                    <xdr:row>29</xdr:row>
                    <xdr:rowOff>304800</xdr:rowOff>
                  </to>
                </anchor>
              </controlPr>
            </control>
          </mc:Choice>
        </mc:AlternateContent>
        <mc:AlternateContent xmlns:mc="http://schemas.openxmlformats.org/markup-compatibility/2006">
          <mc:Choice Requires="x14">
            <control shapeId="4145" r:id="rId38" name="Check Box 49">
              <controlPr defaultSize="0" autoFill="0" autoLine="0" autoPict="0">
                <anchor moveWithCells="1">
                  <from>
                    <xdr:col>1</xdr:col>
                    <xdr:colOff>91440</xdr:colOff>
                    <xdr:row>28</xdr:row>
                    <xdr:rowOff>68580</xdr:rowOff>
                  </from>
                  <to>
                    <xdr:col>2</xdr:col>
                    <xdr:colOff>0</xdr:colOff>
                    <xdr:row>28</xdr:row>
                    <xdr:rowOff>304800</xdr:rowOff>
                  </to>
                </anchor>
              </controlPr>
            </control>
          </mc:Choice>
        </mc:AlternateContent>
        <mc:AlternateContent xmlns:mc="http://schemas.openxmlformats.org/markup-compatibility/2006">
          <mc:Choice Requires="x14">
            <control shapeId="4146" r:id="rId39" name="Check Box 50">
              <controlPr defaultSize="0" autoFill="0" autoLine="0" autoPict="0">
                <anchor moveWithCells="1">
                  <from>
                    <xdr:col>1</xdr:col>
                    <xdr:colOff>91440</xdr:colOff>
                    <xdr:row>27</xdr:row>
                    <xdr:rowOff>68580</xdr:rowOff>
                  </from>
                  <to>
                    <xdr:col>1</xdr:col>
                    <xdr:colOff>358140</xdr:colOff>
                    <xdr:row>27</xdr:row>
                    <xdr:rowOff>304800</xdr:rowOff>
                  </to>
                </anchor>
              </controlPr>
            </control>
          </mc:Choice>
        </mc:AlternateContent>
        <mc:AlternateContent xmlns:mc="http://schemas.openxmlformats.org/markup-compatibility/2006">
          <mc:Choice Requires="x14">
            <control shapeId="4147" r:id="rId40" name="Check Box 51">
              <controlPr defaultSize="0" autoFill="0" autoLine="0" autoPict="0">
                <anchor moveWithCells="1">
                  <from>
                    <xdr:col>1</xdr:col>
                    <xdr:colOff>91440</xdr:colOff>
                    <xdr:row>26</xdr:row>
                    <xdr:rowOff>68580</xdr:rowOff>
                  </from>
                  <to>
                    <xdr:col>1</xdr:col>
                    <xdr:colOff>358140</xdr:colOff>
                    <xdr:row>26</xdr:row>
                    <xdr:rowOff>304800</xdr:rowOff>
                  </to>
                </anchor>
              </controlPr>
            </control>
          </mc:Choice>
        </mc:AlternateContent>
        <mc:AlternateContent xmlns:mc="http://schemas.openxmlformats.org/markup-compatibility/2006">
          <mc:Choice Requires="x14">
            <control shapeId="4148" r:id="rId41" name="Check Box 52">
              <controlPr defaultSize="0" autoFill="0" autoLine="0" autoPict="0">
                <anchor moveWithCells="1">
                  <from>
                    <xdr:col>0</xdr:col>
                    <xdr:colOff>91440</xdr:colOff>
                    <xdr:row>31</xdr:row>
                    <xdr:rowOff>68580</xdr:rowOff>
                  </from>
                  <to>
                    <xdr:col>1</xdr:col>
                    <xdr:colOff>7620</xdr:colOff>
                    <xdr:row>31</xdr:row>
                    <xdr:rowOff>304800</xdr:rowOff>
                  </to>
                </anchor>
              </controlPr>
            </control>
          </mc:Choice>
        </mc:AlternateContent>
        <mc:AlternateContent xmlns:mc="http://schemas.openxmlformats.org/markup-compatibility/2006">
          <mc:Choice Requires="x14">
            <control shapeId="4149" r:id="rId42" name="Check Box 53">
              <controlPr defaultSize="0" autoFill="0" autoLine="0" autoPict="0">
                <anchor moveWithCells="1">
                  <from>
                    <xdr:col>4</xdr:col>
                    <xdr:colOff>91440</xdr:colOff>
                    <xdr:row>31</xdr:row>
                    <xdr:rowOff>68580</xdr:rowOff>
                  </from>
                  <to>
                    <xdr:col>4</xdr:col>
                    <xdr:colOff>358140</xdr:colOff>
                    <xdr:row>31</xdr:row>
                    <xdr:rowOff>304800</xdr:rowOff>
                  </to>
                </anchor>
              </controlPr>
            </control>
          </mc:Choice>
        </mc:AlternateContent>
        <mc:AlternateContent xmlns:mc="http://schemas.openxmlformats.org/markup-compatibility/2006">
          <mc:Choice Requires="x14">
            <control shapeId="4150" r:id="rId43" name="Check Box 54">
              <controlPr defaultSize="0" autoFill="0" autoLine="0" autoPict="0">
                <anchor moveWithCells="1">
                  <from>
                    <xdr:col>8</xdr:col>
                    <xdr:colOff>91440</xdr:colOff>
                    <xdr:row>31</xdr:row>
                    <xdr:rowOff>68580</xdr:rowOff>
                  </from>
                  <to>
                    <xdr:col>8</xdr:col>
                    <xdr:colOff>358140</xdr:colOff>
                    <xdr:row>31</xdr:row>
                    <xdr:rowOff>304800</xdr:rowOff>
                  </to>
                </anchor>
              </controlPr>
            </control>
          </mc:Choice>
        </mc:AlternateContent>
        <mc:AlternateContent xmlns:mc="http://schemas.openxmlformats.org/markup-compatibility/2006">
          <mc:Choice Requires="x14">
            <control shapeId="4151" r:id="rId44" name="Check Box 55">
              <controlPr defaultSize="0" autoFill="0" autoLine="0" autoPict="0">
                <anchor moveWithCells="1">
                  <from>
                    <xdr:col>12</xdr:col>
                    <xdr:colOff>91440</xdr:colOff>
                    <xdr:row>31</xdr:row>
                    <xdr:rowOff>68580</xdr:rowOff>
                  </from>
                  <to>
                    <xdr:col>13</xdr:col>
                    <xdr:colOff>15240</xdr:colOff>
                    <xdr:row>31</xdr:row>
                    <xdr:rowOff>304800</xdr:rowOff>
                  </to>
                </anchor>
              </controlPr>
            </control>
          </mc:Choice>
        </mc:AlternateContent>
        <mc:AlternateContent xmlns:mc="http://schemas.openxmlformats.org/markup-compatibility/2006">
          <mc:Choice Requires="x14">
            <control shapeId="4152" r:id="rId45" name="Check Box 56">
              <controlPr defaultSize="0" autoFill="0" autoLine="0" autoPict="0">
                <anchor moveWithCells="1">
                  <from>
                    <xdr:col>17</xdr:col>
                    <xdr:colOff>91440</xdr:colOff>
                    <xdr:row>31</xdr:row>
                    <xdr:rowOff>68580</xdr:rowOff>
                  </from>
                  <to>
                    <xdr:col>17</xdr:col>
                    <xdr:colOff>358140</xdr:colOff>
                    <xdr:row>31</xdr:row>
                    <xdr:rowOff>304800</xdr:rowOff>
                  </to>
                </anchor>
              </controlPr>
            </control>
          </mc:Choice>
        </mc:AlternateContent>
        <mc:AlternateContent xmlns:mc="http://schemas.openxmlformats.org/markup-compatibility/2006">
          <mc:Choice Requires="x14">
            <control shapeId="4154" r:id="rId46" name="Check Box 58">
              <controlPr defaultSize="0" autoFill="0" autoLine="0" autoPict="0">
                <anchor moveWithCells="1">
                  <from>
                    <xdr:col>26</xdr:col>
                    <xdr:colOff>274320</xdr:colOff>
                    <xdr:row>22</xdr:row>
                    <xdr:rowOff>53340</xdr:rowOff>
                  </from>
                  <to>
                    <xdr:col>26</xdr:col>
                    <xdr:colOff>670560</xdr:colOff>
                    <xdr:row>22</xdr:row>
                    <xdr:rowOff>304800</xdr:rowOff>
                  </to>
                </anchor>
              </controlPr>
            </control>
          </mc:Choice>
        </mc:AlternateContent>
        <mc:AlternateContent xmlns:mc="http://schemas.openxmlformats.org/markup-compatibility/2006">
          <mc:Choice Requires="x14">
            <control shapeId="4155" r:id="rId47" name="Check Box 59">
              <controlPr defaultSize="0" autoFill="0" autoLine="0" autoPict="0">
                <anchor moveWithCells="1">
                  <from>
                    <xdr:col>26</xdr:col>
                    <xdr:colOff>274320</xdr:colOff>
                    <xdr:row>23</xdr:row>
                    <xdr:rowOff>53340</xdr:rowOff>
                  </from>
                  <to>
                    <xdr:col>26</xdr:col>
                    <xdr:colOff>670560</xdr:colOff>
                    <xdr:row>23</xdr:row>
                    <xdr:rowOff>304800</xdr:rowOff>
                  </to>
                </anchor>
              </controlPr>
            </control>
          </mc:Choice>
        </mc:AlternateContent>
        <mc:AlternateContent xmlns:mc="http://schemas.openxmlformats.org/markup-compatibility/2006">
          <mc:Choice Requires="x14">
            <control shapeId="4156" r:id="rId48" name="Check Box 60">
              <controlPr defaultSize="0" autoFill="0" autoLine="0" autoPict="0">
                <anchor moveWithCells="1">
                  <from>
                    <xdr:col>26</xdr:col>
                    <xdr:colOff>274320</xdr:colOff>
                    <xdr:row>24</xdr:row>
                    <xdr:rowOff>53340</xdr:rowOff>
                  </from>
                  <to>
                    <xdr:col>26</xdr:col>
                    <xdr:colOff>670560</xdr:colOff>
                    <xdr:row>24</xdr:row>
                    <xdr:rowOff>304800</xdr:rowOff>
                  </to>
                </anchor>
              </controlPr>
            </control>
          </mc:Choice>
        </mc:AlternateContent>
        <mc:AlternateContent xmlns:mc="http://schemas.openxmlformats.org/markup-compatibility/2006">
          <mc:Choice Requires="x14">
            <control shapeId="4157" r:id="rId49" name="Check Box 61">
              <controlPr defaultSize="0" autoFill="0" autoLine="0" autoPict="0">
                <anchor moveWithCells="1">
                  <from>
                    <xdr:col>26</xdr:col>
                    <xdr:colOff>274320</xdr:colOff>
                    <xdr:row>25</xdr:row>
                    <xdr:rowOff>53340</xdr:rowOff>
                  </from>
                  <to>
                    <xdr:col>26</xdr:col>
                    <xdr:colOff>670560</xdr:colOff>
                    <xdr:row>25</xdr:row>
                    <xdr:rowOff>304800</xdr:rowOff>
                  </to>
                </anchor>
              </controlPr>
            </control>
          </mc:Choice>
        </mc:AlternateContent>
        <mc:AlternateContent xmlns:mc="http://schemas.openxmlformats.org/markup-compatibility/2006">
          <mc:Choice Requires="x14">
            <control shapeId="4158" r:id="rId50" name="Check Box 62">
              <controlPr defaultSize="0" autoFill="0" autoLine="0" autoPict="0">
                <anchor moveWithCells="1">
                  <from>
                    <xdr:col>26</xdr:col>
                    <xdr:colOff>274320</xdr:colOff>
                    <xdr:row>26</xdr:row>
                    <xdr:rowOff>53340</xdr:rowOff>
                  </from>
                  <to>
                    <xdr:col>26</xdr:col>
                    <xdr:colOff>670560</xdr:colOff>
                    <xdr:row>26</xdr:row>
                    <xdr:rowOff>304800</xdr:rowOff>
                  </to>
                </anchor>
              </controlPr>
            </control>
          </mc:Choice>
        </mc:AlternateContent>
        <mc:AlternateContent xmlns:mc="http://schemas.openxmlformats.org/markup-compatibility/2006">
          <mc:Choice Requires="x14">
            <control shapeId="4159" r:id="rId51" name="Check Box 63">
              <controlPr defaultSize="0" autoFill="0" autoLine="0" autoPict="0">
                <anchor moveWithCells="1">
                  <from>
                    <xdr:col>26</xdr:col>
                    <xdr:colOff>274320</xdr:colOff>
                    <xdr:row>27</xdr:row>
                    <xdr:rowOff>53340</xdr:rowOff>
                  </from>
                  <to>
                    <xdr:col>26</xdr:col>
                    <xdr:colOff>670560</xdr:colOff>
                    <xdr:row>27</xdr:row>
                    <xdr:rowOff>304800</xdr:rowOff>
                  </to>
                </anchor>
              </controlPr>
            </control>
          </mc:Choice>
        </mc:AlternateContent>
        <mc:AlternateContent xmlns:mc="http://schemas.openxmlformats.org/markup-compatibility/2006">
          <mc:Choice Requires="x14">
            <control shapeId="4160" r:id="rId52" name="Check Box 64">
              <controlPr defaultSize="0" autoFill="0" autoLine="0" autoPict="0">
                <anchor moveWithCells="1">
                  <from>
                    <xdr:col>26</xdr:col>
                    <xdr:colOff>274320</xdr:colOff>
                    <xdr:row>28</xdr:row>
                    <xdr:rowOff>53340</xdr:rowOff>
                  </from>
                  <to>
                    <xdr:col>26</xdr:col>
                    <xdr:colOff>670560</xdr:colOff>
                    <xdr:row>28</xdr:row>
                    <xdr:rowOff>304800</xdr:rowOff>
                  </to>
                </anchor>
              </controlPr>
            </control>
          </mc:Choice>
        </mc:AlternateContent>
        <mc:AlternateContent xmlns:mc="http://schemas.openxmlformats.org/markup-compatibility/2006">
          <mc:Choice Requires="x14">
            <control shapeId="4161" r:id="rId53" name="Check Box 65">
              <controlPr defaultSize="0" autoFill="0" autoLine="0" autoPict="0">
                <anchor moveWithCells="1">
                  <from>
                    <xdr:col>26</xdr:col>
                    <xdr:colOff>274320</xdr:colOff>
                    <xdr:row>29</xdr:row>
                    <xdr:rowOff>53340</xdr:rowOff>
                  </from>
                  <to>
                    <xdr:col>26</xdr:col>
                    <xdr:colOff>670560</xdr:colOff>
                    <xdr:row>29</xdr:row>
                    <xdr:rowOff>304800</xdr:rowOff>
                  </to>
                </anchor>
              </controlPr>
            </control>
          </mc:Choice>
        </mc:AlternateContent>
        <mc:AlternateContent xmlns:mc="http://schemas.openxmlformats.org/markup-compatibility/2006">
          <mc:Choice Requires="x14">
            <control shapeId="4162" r:id="rId54" name="Check Box 66">
              <controlPr defaultSize="0" autoFill="0" autoLine="0" autoPict="0">
                <anchor moveWithCells="1">
                  <from>
                    <xdr:col>26</xdr:col>
                    <xdr:colOff>274320</xdr:colOff>
                    <xdr:row>30</xdr:row>
                    <xdr:rowOff>53340</xdr:rowOff>
                  </from>
                  <to>
                    <xdr:col>26</xdr:col>
                    <xdr:colOff>670560</xdr:colOff>
                    <xdr:row>30</xdr:row>
                    <xdr:rowOff>304800</xdr:rowOff>
                  </to>
                </anchor>
              </controlPr>
            </control>
          </mc:Choice>
        </mc:AlternateContent>
        <mc:AlternateContent xmlns:mc="http://schemas.openxmlformats.org/markup-compatibility/2006">
          <mc:Choice Requires="x14">
            <control shapeId="4163" r:id="rId55" name="Check Box 67">
              <controlPr defaultSize="0" autoFill="0" autoLine="0" autoPict="0">
                <anchor moveWithCells="1">
                  <from>
                    <xdr:col>26</xdr:col>
                    <xdr:colOff>274320</xdr:colOff>
                    <xdr:row>3</xdr:row>
                    <xdr:rowOff>53340</xdr:rowOff>
                  </from>
                  <to>
                    <xdr:col>26</xdr:col>
                    <xdr:colOff>518160</xdr:colOff>
                    <xdr:row>3</xdr:row>
                    <xdr:rowOff>304800</xdr:rowOff>
                  </to>
                </anchor>
              </controlPr>
            </control>
          </mc:Choice>
        </mc:AlternateContent>
        <mc:AlternateContent xmlns:mc="http://schemas.openxmlformats.org/markup-compatibility/2006">
          <mc:Choice Requires="x14">
            <control shapeId="4164" r:id="rId56" name="Check Box 68">
              <controlPr defaultSize="0" autoFill="0" autoLine="0" autoPict="0">
                <anchor moveWithCells="1">
                  <from>
                    <xdr:col>26</xdr:col>
                    <xdr:colOff>274320</xdr:colOff>
                    <xdr:row>4</xdr:row>
                    <xdr:rowOff>53340</xdr:rowOff>
                  </from>
                  <to>
                    <xdr:col>26</xdr:col>
                    <xdr:colOff>518160</xdr:colOff>
                    <xdr:row>4</xdr:row>
                    <xdr:rowOff>304800</xdr:rowOff>
                  </to>
                </anchor>
              </controlPr>
            </control>
          </mc:Choice>
        </mc:AlternateContent>
        <mc:AlternateContent xmlns:mc="http://schemas.openxmlformats.org/markup-compatibility/2006">
          <mc:Choice Requires="x14">
            <control shapeId="4165" r:id="rId57" name="Check Box 69">
              <controlPr defaultSize="0" autoFill="0" autoLine="0" autoPict="0">
                <anchor moveWithCells="1">
                  <from>
                    <xdr:col>26</xdr:col>
                    <xdr:colOff>274320</xdr:colOff>
                    <xdr:row>5</xdr:row>
                    <xdr:rowOff>53340</xdr:rowOff>
                  </from>
                  <to>
                    <xdr:col>26</xdr:col>
                    <xdr:colOff>518160</xdr:colOff>
                    <xdr:row>5</xdr:row>
                    <xdr:rowOff>304800</xdr:rowOff>
                  </to>
                </anchor>
              </controlPr>
            </control>
          </mc:Choice>
        </mc:AlternateContent>
        <mc:AlternateContent xmlns:mc="http://schemas.openxmlformats.org/markup-compatibility/2006">
          <mc:Choice Requires="x14">
            <control shapeId="4166" r:id="rId58" name="Check Box 70">
              <controlPr defaultSize="0" autoFill="0" autoLine="0" autoPict="0">
                <anchor moveWithCells="1">
                  <from>
                    <xdr:col>26</xdr:col>
                    <xdr:colOff>274320</xdr:colOff>
                    <xdr:row>6</xdr:row>
                    <xdr:rowOff>53340</xdr:rowOff>
                  </from>
                  <to>
                    <xdr:col>26</xdr:col>
                    <xdr:colOff>518160</xdr:colOff>
                    <xdr:row>6</xdr:row>
                    <xdr:rowOff>304800</xdr:rowOff>
                  </to>
                </anchor>
              </controlPr>
            </control>
          </mc:Choice>
        </mc:AlternateContent>
        <mc:AlternateContent xmlns:mc="http://schemas.openxmlformats.org/markup-compatibility/2006">
          <mc:Choice Requires="x14">
            <control shapeId="4167" r:id="rId59" name="Check Box 71">
              <controlPr defaultSize="0" autoFill="0" autoLine="0" autoPict="0">
                <anchor moveWithCells="1">
                  <from>
                    <xdr:col>26</xdr:col>
                    <xdr:colOff>274320</xdr:colOff>
                    <xdr:row>7</xdr:row>
                    <xdr:rowOff>53340</xdr:rowOff>
                  </from>
                  <to>
                    <xdr:col>26</xdr:col>
                    <xdr:colOff>518160</xdr:colOff>
                    <xdr:row>7</xdr:row>
                    <xdr:rowOff>304800</xdr:rowOff>
                  </to>
                </anchor>
              </controlPr>
            </control>
          </mc:Choice>
        </mc:AlternateContent>
        <mc:AlternateContent xmlns:mc="http://schemas.openxmlformats.org/markup-compatibility/2006">
          <mc:Choice Requires="x14">
            <control shapeId="4168" r:id="rId60" name="Check Box 72">
              <controlPr defaultSize="0" autoFill="0" autoLine="0" autoPict="0">
                <anchor moveWithCells="1">
                  <from>
                    <xdr:col>26</xdr:col>
                    <xdr:colOff>274320</xdr:colOff>
                    <xdr:row>8</xdr:row>
                    <xdr:rowOff>53340</xdr:rowOff>
                  </from>
                  <to>
                    <xdr:col>26</xdr:col>
                    <xdr:colOff>518160</xdr:colOff>
                    <xdr:row>8</xdr:row>
                    <xdr:rowOff>304800</xdr:rowOff>
                  </to>
                </anchor>
              </controlPr>
            </control>
          </mc:Choice>
        </mc:AlternateContent>
        <mc:AlternateContent xmlns:mc="http://schemas.openxmlformats.org/markup-compatibility/2006">
          <mc:Choice Requires="x14">
            <control shapeId="4169" r:id="rId61" name="Check Box 73">
              <controlPr defaultSize="0" autoFill="0" autoLine="0" autoPict="0">
                <anchor moveWithCells="1">
                  <from>
                    <xdr:col>26</xdr:col>
                    <xdr:colOff>274320</xdr:colOff>
                    <xdr:row>9</xdr:row>
                    <xdr:rowOff>53340</xdr:rowOff>
                  </from>
                  <to>
                    <xdr:col>26</xdr:col>
                    <xdr:colOff>518160</xdr:colOff>
                    <xdr:row>9</xdr:row>
                    <xdr:rowOff>304800</xdr:rowOff>
                  </to>
                </anchor>
              </controlPr>
            </control>
          </mc:Choice>
        </mc:AlternateContent>
        <mc:AlternateContent xmlns:mc="http://schemas.openxmlformats.org/markup-compatibility/2006">
          <mc:Choice Requires="x14">
            <control shapeId="4170" r:id="rId62" name="Check Box 74">
              <controlPr defaultSize="0" autoFill="0" autoLine="0" autoPict="0">
                <anchor moveWithCells="1">
                  <from>
                    <xdr:col>26</xdr:col>
                    <xdr:colOff>274320</xdr:colOff>
                    <xdr:row>10</xdr:row>
                    <xdr:rowOff>53340</xdr:rowOff>
                  </from>
                  <to>
                    <xdr:col>26</xdr:col>
                    <xdr:colOff>518160</xdr:colOff>
                    <xdr:row>10</xdr:row>
                    <xdr:rowOff>304800</xdr:rowOff>
                  </to>
                </anchor>
              </controlPr>
            </control>
          </mc:Choice>
        </mc:AlternateContent>
        <mc:AlternateContent xmlns:mc="http://schemas.openxmlformats.org/markup-compatibility/2006">
          <mc:Choice Requires="x14">
            <control shapeId="4171" r:id="rId63" name="Check Box 75">
              <controlPr defaultSize="0" autoFill="0" autoLine="0" autoPict="0">
                <anchor moveWithCells="1">
                  <from>
                    <xdr:col>26</xdr:col>
                    <xdr:colOff>274320</xdr:colOff>
                    <xdr:row>11</xdr:row>
                    <xdr:rowOff>53340</xdr:rowOff>
                  </from>
                  <to>
                    <xdr:col>26</xdr:col>
                    <xdr:colOff>518160</xdr:colOff>
                    <xdr:row>11</xdr:row>
                    <xdr:rowOff>304800</xdr:rowOff>
                  </to>
                </anchor>
              </controlPr>
            </control>
          </mc:Choice>
        </mc:AlternateContent>
        <mc:AlternateContent xmlns:mc="http://schemas.openxmlformats.org/markup-compatibility/2006">
          <mc:Choice Requires="x14">
            <control shapeId="4172" r:id="rId64" name="Check Box 76">
              <controlPr defaultSize="0" autoFill="0" autoLine="0" autoPict="0">
                <anchor moveWithCells="1">
                  <from>
                    <xdr:col>26</xdr:col>
                    <xdr:colOff>274320</xdr:colOff>
                    <xdr:row>12</xdr:row>
                    <xdr:rowOff>53340</xdr:rowOff>
                  </from>
                  <to>
                    <xdr:col>26</xdr:col>
                    <xdr:colOff>518160</xdr:colOff>
                    <xdr:row>12</xdr:row>
                    <xdr:rowOff>304800</xdr:rowOff>
                  </to>
                </anchor>
              </controlPr>
            </control>
          </mc:Choice>
        </mc:AlternateContent>
        <mc:AlternateContent xmlns:mc="http://schemas.openxmlformats.org/markup-compatibility/2006">
          <mc:Choice Requires="x14">
            <control shapeId="4173" r:id="rId65" name="Check Box 77">
              <controlPr defaultSize="0" autoFill="0" autoLine="0" autoPict="0">
                <anchor moveWithCells="1">
                  <from>
                    <xdr:col>26</xdr:col>
                    <xdr:colOff>274320</xdr:colOff>
                    <xdr:row>13</xdr:row>
                    <xdr:rowOff>53340</xdr:rowOff>
                  </from>
                  <to>
                    <xdr:col>26</xdr:col>
                    <xdr:colOff>518160</xdr:colOff>
                    <xdr:row>13</xdr:row>
                    <xdr:rowOff>304800</xdr:rowOff>
                  </to>
                </anchor>
              </controlPr>
            </control>
          </mc:Choice>
        </mc:AlternateContent>
        <mc:AlternateContent xmlns:mc="http://schemas.openxmlformats.org/markup-compatibility/2006">
          <mc:Choice Requires="x14">
            <control shapeId="4174" r:id="rId66" name="Check Box 78">
              <controlPr defaultSize="0" autoFill="0" autoLine="0" autoPict="0">
                <anchor moveWithCells="1">
                  <from>
                    <xdr:col>26</xdr:col>
                    <xdr:colOff>274320</xdr:colOff>
                    <xdr:row>14</xdr:row>
                    <xdr:rowOff>53340</xdr:rowOff>
                  </from>
                  <to>
                    <xdr:col>26</xdr:col>
                    <xdr:colOff>518160</xdr:colOff>
                    <xdr:row>14</xdr:row>
                    <xdr:rowOff>304800</xdr:rowOff>
                  </to>
                </anchor>
              </controlPr>
            </control>
          </mc:Choice>
        </mc:AlternateContent>
        <mc:AlternateContent xmlns:mc="http://schemas.openxmlformats.org/markup-compatibility/2006">
          <mc:Choice Requires="x14">
            <control shapeId="4175" r:id="rId67" name="Check Box 79">
              <controlPr defaultSize="0" autoFill="0" autoLine="0" autoPict="0">
                <anchor moveWithCells="1">
                  <from>
                    <xdr:col>26</xdr:col>
                    <xdr:colOff>274320</xdr:colOff>
                    <xdr:row>15</xdr:row>
                    <xdr:rowOff>53340</xdr:rowOff>
                  </from>
                  <to>
                    <xdr:col>26</xdr:col>
                    <xdr:colOff>518160</xdr:colOff>
                    <xdr:row>15</xdr:row>
                    <xdr:rowOff>304800</xdr:rowOff>
                  </to>
                </anchor>
              </controlPr>
            </control>
          </mc:Choice>
        </mc:AlternateContent>
        <mc:AlternateContent xmlns:mc="http://schemas.openxmlformats.org/markup-compatibility/2006">
          <mc:Choice Requires="x14">
            <control shapeId="4176" r:id="rId68" name="Check Box 80">
              <controlPr defaultSize="0" autoFill="0" autoLine="0" autoPict="0">
                <anchor moveWithCells="1">
                  <from>
                    <xdr:col>26</xdr:col>
                    <xdr:colOff>274320</xdr:colOff>
                    <xdr:row>16</xdr:row>
                    <xdr:rowOff>53340</xdr:rowOff>
                  </from>
                  <to>
                    <xdr:col>26</xdr:col>
                    <xdr:colOff>518160</xdr:colOff>
                    <xdr:row>16</xdr:row>
                    <xdr:rowOff>304800</xdr:rowOff>
                  </to>
                </anchor>
              </controlPr>
            </control>
          </mc:Choice>
        </mc:AlternateContent>
        <mc:AlternateContent xmlns:mc="http://schemas.openxmlformats.org/markup-compatibility/2006">
          <mc:Choice Requires="x14">
            <control shapeId="4177" r:id="rId69" name="Check Box 81">
              <controlPr defaultSize="0" autoFill="0" autoLine="0" autoPict="0">
                <anchor moveWithCells="1">
                  <from>
                    <xdr:col>26</xdr:col>
                    <xdr:colOff>274320</xdr:colOff>
                    <xdr:row>18</xdr:row>
                    <xdr:rowOff>53340</xdr:rowOff>
                  </from>
                  <to>
                    <xdr:col>26</xdr:col>
                    <xdr:colOff>518160</xdr:colOff>
                    <xdr:row>18</xdr:row>
                    <xdr:rowOff>304800</xdr:rowOff>
                  </to>
                </anchor>
              </controlPr>
            </control>
          </mc:Choice>
        </mc:AlternateContent>
        <mc:AlternateContent xmlns:mc="http://schemas.openxmlformats.org/markup-compatibility/2006">
          <mc:Choice Requires="x14">
            <control shapeId="4178" r:id="rId70" name="Check Box 82">
              <controlPr defaultSize="0" autoFill="0" autoLine="0" autoPict="0">
                <anchor moveWithCells="1">
                  <from>
                    <xdr:col>26</xdr:col>
                    <xdr:colOff>274320</xdr:colOff>
                    <xdr:row>17</xdr:row>
                    <xdr:rowOff>53340</xdr:rowOff>
                  </from>
                  <to>
                    <xdr:col>26</xdr:col>
                    <xdr:colOff>518160</xdr:colOff>
                    <xdr:row>17</xdr:row>
                    <xdr:rowOff>304800</xdr:rowOff>
                  </to>
                </anchor>
              </controlPr>
            </control>
          </mc:Choice>
        </mc:AlternateContent>
        <mc:AlternateContent xmlns:mc="http://schemas.openxmlformats.org/markup-compatibility/2006">
          <mc:Choice Requires="x14">
            <control shapeId="4179" r:id="rId71" name="Check Box 83">
              <controlPr defaultSize="0" autoFill="0" autoLine="0" autoPict="0">
                <anchor moveWithCells="1">
                  <from>
                    <xdr:col>2</xdr:col>
                    <xdr:colOff>99060</xdr:colOff>
                    <xdr:row>39</xdr:row>
                    <xdr:rowOff>53340</xdr:rowOff>
                  </from>
                  <to>
                    <xdr:col>3</xdr:col>
                    <xdr:colOff>0</xdr:colOff>
                    <xdr:row>39</xdr:row>
                    <xdr:rowOff>327660</xdr:rowOff>
                  </to>
                </anchor>
              </controlPr>
            </control>
          </mc:Choice>
        </mc:AlternateContent>
        <mc:AlternateContent xmlns:mc="http://schemas.openxmlformats.org/markup-compatibility/2006">
          <mc:Choice Requires="x14">
            <control shapeId="4180" r:id="rId72" name="Check Box 84">
              <controlPr defaultSize="0" autoFill="0" autoLine="0" autoPict="0">
                <anchor moveWithCells="1">
                  <from>
                    <xdr:col>5</xdr:col>
                    <xdr:colOff>99060</xdr:colOff>
                    <xdr:row>39</xdr:row>
                    <xdr:rowOff>68580</xdr:rowOff>
                  </from>
                  <to>
                    <xdr:col>5</xdr:col>
                    <xdr:colOff>365760</xdr:colOff>
                    <xdr:row>39</xdr:row>
                    <xdr:rowOff>342900</xdr:rowOff>
                  </to>
                </anchor>
              </controlPr>
            </control>
          </mc:Choice>
        </mc:AlternateContent>
        <mc:AlternateContent xmlns:mc="http://schemas.openxmlformats.org/markup-compatibility/2006">
          <mc:Choice Requires="x14">
            <control shapeId="4181" r:id="rId73" name="Check Box 85">
              <controlPr defaultSize="0" autoFill="0" autoLine="0" autoPict="0">
                <anchor moveWithCells="1">
                  <from>
                    <xdr:col>8</xdr:col>
                    <xdr:colOff>99060</xdr:colOff>
                    <xdr:row>39</xdr:row>
                    <xdr:rowOff>68580</xdr:rowOff>
                  </from>
                  <to>
                    <xdr:col>9</xdr:col>
                    <xdr:colOff>0</xdr:colOff>
                    <xdr:row>39</xdr:row>
                    <xdr:rowOff>342900</xdr:rowOff>
                  </to>
                </anchor>
              </controlPr>
            </control>
          </mc:Choice>
        </mc:AlternateContent>
        <mc:AlternateContent xmlns:mc="http://schemas.openxmlformats.org/markup-compatibility/2006">
          <mc:Choice Requires="x14">
            <control shapeId="4182" r:id="rId74" name="Check Box 86">
              <controlPr defaultSize="0" autoFill="0" autoLine="0" autoPict="0">
                <anchor moveWithCells="1">
                  <from>
                    <xdr:col>11</xdr:col>
                    <xdr:colOff>99060</xdr:colOff>
                    <xdr:row>39</xdr:row>
                    <xdr:rowOff>68580</xdr:rowOff>
                  </from>
                  <to>
                    <xdr:col>12</xdr:col>
                    <xdr:colOff>0</xdr:colOff>
                    <xdr:row>39</xdr:row>
                    <xdr:rowOff>342900</xdr:rowOff>
                  </to>
                </anchor>
              </controlPr>
            </control>
          </mc:Choice>
        </mc:AlternateContent>
        <mc:AlternateContent xmlns:mc="http://schemas.openxmlformats.org/markup-compatibility/2006">
          <mc:Choice Requires="x14">
            <control shapeId="4183" r:id="rId75" name="Check Box 87">
              <controlPr defaultSize="0" autoFill="0" autoLine="0" autoPict="0">
                <anchor moveWithCells="1">
                  <from>
                    <xdr:col>14</xdr:col>
                    <xdr:colOff>99060</xdr:colOff>
                    <xdr:row>39</xdr:row>
                    <xdr:rowOff>68580</xdr:rowOff>
                  </from>
                  <to>
                    <xdr:col>15</xdr:col>
                    <xdr:colOff>0</xdr:colOff>
                    <xdr:row>39</xdr:row>
                    <xdr:rowOff>342900</xdr:rowOff>
                  </to>
                </anchor>
              </controlPr>
            </control>
          </mc:Choice>
        </mc:AlternateContent>
        <mc:AlternateContent xmlns:mc="http://schemas.openxmlformats.org/markup-compatibility/2006">
          <mc:Choice Requires="x14">
            <control shapeId="4184" r:id="rId76" name="Check Box 88">
              <controlPr defaultSize="0" autoFill="0" autoLine="0" autoPict="0">
                <anchor moveWithCells="1">
                  <from>
                    <xdr:col>2</xdr:col>
                    <xdr:colOff>99060</xdr:colOff>
                    <xdr:row>40</xdr:row>
                    <xdr:rowOff>68580</xdr:rowOff>
                  </from>
                  <to>
                    <xdr:col>3</xdr:col>
                    <xdr:colOff>0</xdr:colOff>
                    <xdr:row>40</xdr:row>
                    <xdr:rowOff>342900</xdr:rowOff>
                  </to>
                </anchor>
              </controlPr>
            </control>
          </mc:Choice>
        </mc:AlternateContent>
        <mc:AlternateContent xmlns:mc="http://schemas.openxmlformats.org/markup-compatibility/2006">
          <mc:Choice Requires="x14">
            <control shapeId="4185" r:id="rId77" name="Check Box 89">
              <controlPr defaultSize="0" autoFill="0" autoLine="0" autoPict="0">
                <anchor moveWithCells="1">
                  <from>
                    <xdr:col>5</xdr:col>
                    <xdr:colOff>99060</xdr:colOff>
                    <xdr:row>40</xdr:row>
                    <xdr:rowOff>68580</xdr:rowOff>
                  </from>
                  <to>
                    <xdr:col>6</xdr:col>
                    <xdr:colOff>0</xdr:colOff>
                    <xdr:row>40</xdr:row>
                    <xdr:rowOff>342900</xdr:rowOff>
                  </to>
                </anchor>
              </controlPr>
            </control>
          </mc:Choice>
        </mc:AlternateContent>
        <mc:AlternateContent xmlns:mc="http://schemas.openxmlformats.org/markup-compatibility/2006">
          <mc:Choice Requires="x14">
            <control shapeId="4186" r:id="rId78" name="Check Box 90">
              <controlPr defaultSize="0" autoFill="0" autoLine="0" autoPict="0">
                <anchor moveWithCells="1">
                  <from>
                    <xdr:col>8</xdr:col>
                    <xdr:colOff>99060</xdr:colOff>
                    <xdr:row>40</xdr:row>
                    <xdr:rowOff>68580</xdr:rowOff>
                  </from>
                  <to>
                    <xdr:col>9</xdr:col>
                    <xdr:colOff>0</xdr:colOff>
                    <xdr:row>40</xdr:row>
                    <xdr:rowOff>342900</xdr:rowOff>
                  </to>
                </anchor>
              </controlPr>
            </control>
          </mc:Choice>
        </mc:AlternateContent>
        <mc:AlternateContent xmlns:mc="http://schemas.openxmlformats.org/markup-compatibility/2006">
          <mc:Choice Requires="x14">
            <control shapeId="4187" r:id="rId79" name="Check Box 91">
              <controlPr defaultSize="0" autoFill="0" autoLine="0" autoPict="0">
                <anchor moveWithCells="1">
                  <from>
                    <xdr:col>11</xdr:col>
                    <xdr:colOff>99060</xdr:colOff>
                    <xdr:row>40</xdr:row>
                    <xdr:rowOff>68580</xdr:rowOff>
                  </from>
                  <to>
                    <xdr:col>12</xdr:col>
                    <xdr:colOff>0</xdr:colOff>
                    <xdr:row>40</xdr:row>
                    <xdr:rowOff>342900</xdr:rowOff>
                  </to>
                </anchor>
              </controlPr>
            </control>
          </mc:Choice>
        </mc:AlternateContent>
        <mc:AlternateContent xmlns:mc="http://schemas.openxmlformats.org/markup-compatibility/2006">
          <mc:Choice Requires="x14">
            <control shapeId="4188" r:id="rId80" name="Check Box 92">
              <controlPr defaultSize="0" autoFill="0" autoLine="0" autoPict="0">
                <anchor moveWithCells="1">
                  <from>
                    <xdr:col>14</xdr:col>
                    <xdr:colOff>99060</xdr:colOff>
                    <xdr:row>40</xdr:row>
                    <xdr:rowOff>68580</xdr:rowOff>
                  </from>
                  <to>
                    <xdr:col>15</xdr:col>
                    <xdr:colOff>0</xdr:colOff>
                    <xdr:row>40</xdr:row>
                    <xdr:rowOff>342900</xdr:rowOff>
                  </to>
                </anchor>
              </controlPr>
            </control>
          </mc:Choice>
        </mc:AlternateContent>
        <mc:AlternateContent xmlns:mc="http://schemas.openxmlformats.org/markup-compatibility/2006">
          <mc:Choice Requires="x14">
            <control shapeId="4189" r:id="rId81" name="Check Box 93">
              <controlPr defaultSize="0" autoFill="0" autoLine="0" autoPict="0">
                <anchor moveWithCells="1">
                  <from>
                    <xdr:col>0</xdr:col>
                    <xdr:colOff>281940</xdr:colOff>
                    <xdr:row>44</xdr:row>
                    <xdr:rowOff>38100</xdr:rowOff>
                  </from>
                  <to>
                    <xdr:col>1</xdr:col>
                    <xdr:colOff>182880</xdr:colOff>
                    <xdr:row>44</xdr:row>
                    <xdr:rowOff>312420</xdr:rowOff>
                  </to>
                </anchor>
              </controlPr>
            </control>
          </mc:Choice>
        </mc:AlternateContent>
        <mc:AlternateContent xmlns:mc="http://schemas.openxmlformats.org/markup-compatibility/2006">
          <mc:Choice Requires="x14">
            <control shapeId="4190" r:id="rId82" name="Check Box 94">
              <controlPr defaultSize="0" autoFill="0" autoLine="0" autoPict="0">
                <anchor moveWithCells="1">
                  <from>
                    <xdr:col>0</xdr:col>
                    <xdr:colOff>281940</xdr:colOff>
                    <xdr:row>45</xdr:row>
                    <xdr:rowOff>38100</xdr:rowOff>
                  </from>
                  <to>
                    <xdr:col>1</xdr:col>
                    <xdr:colOff>182880</xdr:colOff>
                    <xdr:row>45</xdr:row>
                    <xdr:rowOff>312420</xdr:rowOff>
                  </to>
                </anchor>
              </controlPr>
            </control>
          </mc:Choice>
        </mc:AlternateContent>
        <mc:AlternateContent xmlns:mc="http://schemas.openxmlformats.org/markup-compatibility/2006">
          <mc:Choice Requires="x14">
            <control shapeId="4191" r:id="rId83" name="Check Box 95">
              <controlPr defaultSize="0" autoFill="0" autoLine="0" autoPict="0">
                <anchor moveWithCells="1">
                  <from>
                    <xdr:col>0</xdr:col>
                    <xdr:colOff>281940</xdr:colOff>
                    <xdr:row>46</xdr:row>
                    <xdr:rowOff>38100</xdr:rowOff>
                  </from>
                  <to>
                    <xdr:col>1</xdr:col>
                    <xdr:colOff>182880</xdr:colOff>
                    <xdr:row>46</xdr:row>
                    <xdr:rowOff>312420</xdr:rowOff>
                  </to>
                </anchor>
              </controlPr>
            </control>
          </mc:Choice>
        </mc:AlternateContent>
        <mc:AlternateContent xmlns:mc="http://schemas.openxmlformats.org/markup-compatibility/2006">
          <mc:Choice Requires="x14">
            <control shapeId="4192" r:id="rId84" name="Check Box 96">
              <controlPr defaultSize="0" autoFill="0" autoLine="0" autoPict="0">
                <anchor moveWithCells="1">
                  <from>
                    <xdr:col>0</xdr:col>
                    <xdr:colOff>281940</xdr:colOff>
                    <xdr:row>47</xdr:row>
                    <xdr:rowOff>38100</xdr:rowOff>
                  </from>
                  <to>
                    <xdr:col>1</xdr:col>
                    <xdr:colOff>182880</xdr:colOff>
                    <xdr:row>47</xdr:row>
                    <xdr:rowOff>312420</xdr:rowOff>
                  </to>
                </anchor>
              </controlPr>
            </control>
          </mc:Choice>
        </mc:AlternateContent>
        <mc:AlternateContent xmlns:mc="http://schemas.openxmlformats.org/markup-compatibility/2006">
          <mc:Choice Requires="x14">
            <control shapeId="4193" r:id="rId85" name="Check Box 97">
              <controlPr defaultSize="0" autoFill="0" autoLine="0" autoPict="0">
                <anchor moveWithCells="1">
                  <from>
                    <xdr:col>0</xdr:col>
                    <xdr:colOff>281940</xdr:colOff>
                    <xdr:row>48</xdr:row>
                    <xdr:rowOff>38100</xdr:rowOff>
                  </from>
                  <to>
                    <xdr:col>1</xdr:col>
                    <xdr:colOff>182880</xdr:colOff>
                    <xdr:row>48</xdr:row>
                    <xdr:rowOff>312420</xdr:rowOff>
                  </to>
                </anchor>
              </controlPr>
            </control>
          </mc:Choice>
        </mc:AlternateContent>
        <mc:AlternateContent xmlns:mc="http://schemas.openxmlformats.org/markup-compatibility/2006">
          <mc:Choice Requires="x14">
            <control shapeId="4194" r:id="rId86" name="Check Box 98">
              <controlPr defaultSize="0" autoFill="0" autoLine="0" autoPict="0">
                <anchor moveWithCells="1">
                  <from>
                    <xdr:col>0</xdr:col>
                    <xdr:colOff>99060</xdr:colOff>
                    <xdr:row>51</xdr:row>
                    <xdr:rowOff>53340</xdr:rowOff>
                  </from>
                  <to>
                    <xdr:col>1</xdr:col>
                    <xdr:colOff>0</xdr:colOff>
                    <xdr:row>51</xdr:row>
                    <xdr:rowOff>327660</xdr:rowOff>
                  </to>
                </anchor>
              </controlPr>
            </control>
          </mc:Choice>
        </mc:AlternateContent>
        <mc:AlternateContent xmlns:mc="http://schemas.openxmlformats.org/markup-compatibility/2006">
          <mc:Choice Requires="x14">
            <control shapeId="4195" r:id="rId87" name="Check Box 99">
              <controlPr defaultSize="0" autoFill="0" autoLine="0" autoPict="0">
                <anchor moveWithCells="1">
                  <from>
                    <xdr:col>1</xdr:col>
                    <xdr:colOff>99060</xdr:colOff>
                    <xdr:row>51</xdr:row>
                    <xdr:rowOff>53340</xdr:rowOff>
                  </from>
                  <to>
                    <xdr:col>2</xdr:col>
                    <xdr:colOff>0</xdr:colOff>
                    <xdr:row>51</xdr:row>
                    <xdr:rowOff>327660</xdr:rowOff>
                  </to>
                </anchor>
              </controlPr>
            </control>
          </mc:Choice>
        </mc:AlternateContent>
        <mc:AlternateContent xmlns:mc="http://schemas.openxmlformats.org/markup-compatibility/2006">
          <mc:Choice Requires="x14">
            <control shapeId="4197" r:id="rId88" name="Check Box 101">
              <controlPr defaultSize="0" autoFill="0" autoLine="0" autoPict="0">
                <anchor moveWithCells="1">
                  <from>
                    <xdr:col>0</xdr:col>
                    <xdr:colOff>99060</xdr:colOff>
                    <xdr:row>52</xdr:row>
                    <xdr:rowOff>53340</xdr:rowOff>
                  </from>
                  <to>
                    <xdr:col>1</xdr:col>
                    <xdr:colOff>0</xdr:colOff>
                    <xdr:row>52</xdr:row>
                    <xdr:rowOff>327660</xdr:rowOff>
                  </to>
                </anchor>
              </controlPr>
            </control>
          </mc:Choice>
        </mc:AlternateContent>
        <mc:AlternateContent xmlns:mc="http://schemas.openxmlformats.org/markup-compatibility/2006">
          <mc:Choice Requires="x14">
            <control shapeId="4198" r:id="rId89" name="Check Box 102">
              <controlPr defaultSize="0" autoFill="0" autoLine="0" autoPict="0">
                <anchor moveWithCells="1">
                  <from>
                    <xdr:col>0</xdr:col>
                    <xdr:colOff>99060</xdr:colOff>
                    <xdr:row>53</xdr:row>
                    <xdr:rowOff>53340</xdr:rowOff>
                  </from>
                  <to>
                    <xdr:col>1</xdr:col>
                    <xdr:colOff>0</xdr:colOff>
                    <xdr:row>53</xdr:row>
                    <xdr:rowOff>327660</xdr:rowOff>
                  </to>
                </anchor>
              </controlPr>
            </control>
          </mc:Choice>
        </mc:AlternateContent>
        <mc:AlternateContent xmlns:mc="http://schemas.openxmlformats.org/markup-compatibility/2006">
          <mc:Choice Requires="x14">
            <control shapeId="4199" r:id="rId90" name="Check Box 103">
              <controlPr defaultSize="0" autoFill="0" autoLine="0" autoPict="0">
                <anchor moveWithCells="1">
                  <from>
                    <xdr:col>0</xdr:col>
                    <xdr:colOff>99060</xdr:colOff>
                    <xdr:row>54</xdr:row>
                    <xdr:rowOff>53340</xdr:rowOff>
                  </from>
                  <to>
                    <xdr:col>1</xdr:col>
                    <xdr:colOff>0</xdr:colOff>
                    <xdr:row>54</xdr:row>
                    <xdr:rowOff>327660</xdr:rowOff>
                  </to>
                </anchor>
              </controlPr>
            </control>
          </mc:Choice>
        </mc:AlternateContent>
        <mc:AlternateContent xmlns:mc="http://schemas.openxmlformats.org/markup-compatibility/2006">
          <mc:Choice Requires="x14">
            <control shapeId="4200" r:id="rId91" name="Check Box 104">
              <controlPr defaultSize="0" autoFill="0" autoLine="0" autoPict="0">
                <anchor moveWithCells="1">
                  <from>
                    <xdr:col>0</xdr:col>
                    <xdr:colOff>99060</xdr:colOff>
                    <xdr:row>55</xdr:row>
                    <xdr:rowOff>53340</xdr:rowOff>
                  </from>
                  <to>
                    <xdr:col>1</xdr:col>
                    <xdr:colOff>0</xdr:colOff>
                    <xdr:row>55</xdr:row>
                    <xdr:rowOff>327660</xdr:rowOff>
                  </to>
                </anchor>
              </controlPr>
            </control>
          </mc:Choice>
        </mc:AlternateContent>
        <mc:AlternateContent xmlns:mc="http://schemas.openxmlformats.org/markup-compatibility/2006">
          <mc:Choice Requires="x14">
            <control shapeId="4201" r:id="rId92" name="Check Box 105">
              <controlPr defaultSize="0" autoFill="0" autoLine="0" autoPict="0">
                <anchor moveWithCells="1">
                  <from>
                    <xdr:col>0</xdr:col>
                    <xdr:colOff>99060</xdr:colOff>
                    <xdr:row>56</xdr:row>
                    <xdr:rowOff>53340</xdr:rowOff>
                  </from>
                  <to>
                    <xdr:col>1</xdr:col>
                    <xdr:colOff>0</xdr:colOff>
                    <xdr:row>56</xdr:row>
                    <xdr:rowOff>327660</xdr:rowOff>
                  </to>
                </anchor>
              </controlPr>
            </control>
          </mc:Choice>
        </mc:AlternateContent>
        <mc:AlternateContent xmlns:mc="http://schemas.openxmlformats.org/markup-compatibility/2006">
          <mc:Choice Requires="x14">
            <control shapeId="4202" r:id="rId93" name="Check Box 106">
              <controlPr defaultSize="0" autoFill="0" autoLine="0" autoPict="0">
                <anchor moveWithCells="1">
                  <from>
                    <xdr:col>0</xdr:col>
                    <xdr:colOff>99060</xdr:colOff>
                    <xdr:row>57</xdr:row>
                    <xdr:rowOff>53340</xdr:rowOff>
                  </from>
                  <to>
                    <xdr:col>1</xdr:col>
                    <xdr:colOff>0</xdr:colOff>
                    <xdr:row>57</xdr:row>
                    <xdr:rowOff>327660</xdr:rowOff>
                  </to>
                </anchor>
              </controlPr>
            </control>
          </mc:Choice>
        </mc:AlternateContent>
        <mc:AlternateContent xmlns:mc="http://schemas.openxmlformats.org/markup-compatibility/2006">
          <mc:Choice Requires="x14">
            <control shapeId="4203" r:id="rId94" name="Check Box 107">
              <controlPr defaultSize="0" autoFill="0" autoLine="0" autoPict="0">
                <anchor moveWithCells="1">
                  <from>
                    <xdr:col>0</xdr:col>
                    <xdr:colOff>99060</xdr:colOff>
                    <xdr:row>58</xdr:row>
                    <xdr:rowOff>53340</xdr:rowOff>
                  </from>
                  <to>
                    <xdr:col>1</xdr:col>
                    <xdr:colOff>0</xdr:colOff>
                    <xdr:row>58</xdr:row>
                    <xdr:rowOff>327660</xdr:rowOff>
                  </to>
                </anchor>
              </controlPr>
            </control>
          </mc:Choice>
        </mc:AlternateContent>
        <mc:AlternateContent xmlns:mc="http://schemas.openxmlformats.org/markup-compatibility/2006">
          <mc:Choice Requires="x14">
            <control shapeId="4204" r:id="rId95" name="Check Box 108">
              <controlPr defaultSize="0" autoFill="0" autoLine="0" autoPict="0">
                <anchor moveWithCells="1">
                  <from>
                    <xdr:col>0</xdr:col>
                    <xdr:colOff>99060</xdr:colOff>
                    <xdr:row>59</xdr:row>
                    <xdr:rowOff>53340</xdr:rowOff>
                  </from>
                  <to>
                    <xdr:col>1</xdr:col>
                    <xdr:colOff>0</xdr:colOff>
                    <xdr:row>59</xdr:row>
                    <xdr:rowOff>327660</xdr:rowOff>
                  </to>
                </anchor>
              </controlPr>
            </control>
          </mc:Choice>
        </mc:AlternateContent>
        <mc:AlternateContent xmlns:mc="http://schemas.openxmlformats.org/markup-compatibility/2006">
          <mc:Choice Requires="x14">
            <control shapeId="4205" r:id="rId96" name="Check Box 109">
              <controlPr defaultSize="0" autoFill="0" autoLine="0" autoPict="0">
                <anchor moveWithCells="1">
                  <from>
                    <xdr:col>0</xdr:col>
                    <xdr:colOff>99060</xdr:colOff>
                    <xdr:row>60</xdr:row>
                    <xdr:rowOff>53340</xdr:rowOff>
                  </from>
                  <to>
                    <xdr:col>1</xdr:col>
                    <xdr:colOff>0</xdr:colOff>
                    <xdr:row>60</xdr:row>
                    <xdr:rowOff>327660</xdr:rowOff>
                  </to>
                </anchor>
              </controlPr>
            </control>
          </mc:Choice>
        </mc:AlternateContent>
        <mc:AlternateContent xmlns:mc="http://schemas.openxmlformats.org/markup-compatibility/2006">
          <mc:Choice Requires="x14">
            <control shapeId="4206" r:id="rId97" name="Check Box 110">
              <controlPr defaultSize="0" autoFill="0" autoLine="0" autoPict="0">
                <anchor moveWithCells="1">
                  <from>
                    <xdr:col>0</xdr:col>
                    <xdr:colOff>99060</xdr:colOff>
                    <xdr:row>61</xdr:row>
                    <xdr:rowOff>53340</xdr:rowOff>
                  </from>
                  <to>
                    <xdr:col>1</xdr:col>
                    <xdr:colOff>0</xdr:colOff>
                    <xdr:row>61</xdr:row>
                    <xdr:rowOff>327660</xdr:rowOff>
                  </to>
                </anchor>
              </controlPr>
            </control>
          </mc:Choice>
        </mc:AlternateContent>
        <mc:AlternateContent xmlns:mc="http://schemas.openxmlformats.org/markup-compatibility/2006">
          <mc:Choice Requires="x14">
            <control shapeId="4207" r:id="rId98" name="Check Box 111">
              <controlPr defaultSize="0" autoFill="0" autoLine="0" autoPict="0">
                <anchor moveWithCells="1">
                  <from>
                    <xdr:col>0</xdr:col>
                    <xdr:colOff>99060</xdr:colOff>
                    <xdr:row>62</xdr:row>
                    <xdr:rowOff>53340</xdr:rowOff>
                  </from>
                  <to>
                    <xdr:col>1</xdr:col>
                    <xdr:colOff>0</xdr:colOff>
                    <xdr:row>62</xdr:row>
                    <xdr:rowOff>327660</xdr:rowOff>
                  </to>
                </anchor>
              </controlPr>
            </control>
          </mc:Choice>
        </mc:AlternateContent>
        <mc:AlternateContent xmlns:mc="http://schemas.openxmlformats.org/markup-compatibility/2006">
          <mc:Choice Requires="x14">
            <control shapeId="4208" r:id="rId99" name="Check Box 112">
              <controlPr defaultSize="0" autoFill="0" autoLine="0" autoPict="0">
                <anchor moveWithCells="1">
                  <from>
                    <xdr:col>1</xdr:col>
                    <xdr:colOff>99060</xdr:colOff>
                    <xdr:row>52</xdr:row>
                    <xdr:rowOff>53340</xdr:rowOff>
                  </from>
                  <to>
                    <xdr:col>2</xdr:col>
                    <xdr:colOff>0</xdr:colOff>
                    <xdr:row>52</xdr:row>
                    <xdr:rowOff>327660</xdr:rowOff>
                  </to>
                </anchor>
              </controlPr>
            </control>
          </mc:Choice>
        </mc:AlternateContent>
        <mc:AlternateContent xmlns:mc="http://schemas.openxmlformats.org/markup-compatibility/2006">
          <mc:Choice Requires="x14">
            <control shapeId="4209" r:id="rId100" name="Check Box 113">
              <controlPr defaultSize="0" autoFill="0" autoLine="0" autoPict="0">
                <anchor moveWithCells="1">
                  <from>
                    <xdr:col>1</xdr:col>
                    <xdr:colOff>99060</xdr:colOff>
                    <xdr:row>53</xdr:row>
                    <xdr:rowOff>53340</xdr:rowOff>
                  </from>
                  <to>
                    <xdr:col>2</xdr:col>
                    <xdr:colOff>0</xdr:colOff>
                    <xdr:row>53</xdr:row>
                    <xdr:rowOff>327660</xdr:rowOff>
                  </to>
                </anchor>
              </controlPr>
            </control>
          </mc:Choice>
        </mc:AlternateContent>
        <mc:AlternateContent xmlns:mc="http://schemas.openxmlformats.org/markup-compatibility/2006">
          <mc:Choice Requires="x14">
            <control shapeId="4210" r:id="rId101" name="Check Box 114">
              <controlPr defaultSize="0" autoFill="0" autoLine="0" autoPict="0">
                <anchor moveWithCells="1">
                  <from>
                    <xdr:col>1</xdr:col>
                    <xdr:colOff>99060</xdr:colOff>
                    <xdr:row>56</xdr:row>
                    <xdr:rowOff>53340</xdr:rowOff>
                  </from>
                  <to>
                    <xdr:col>2</xdr:col>
                    <xdr:colOff>0</xdr:colOff>
                    <xdr:row>56</xdr:row>
                    <xdr:rowOff>327660</xdr:rowOff>
                  </to>
                </anchor>
              </controlPr>
            </control>
          </mc:Choice>
        </mc:AlternateContent>
        <mc:AlternateContent xmlns:mc="http://schemas.openxmlformats.org/markup-compatibility/2006">
          <mc:Choice Requires="x14">
            <control shapeId="4211" r:id="rId102" name="Check Box 115">
              <controlPr defaultSize="0" autoFill="0" autoLine="0" autoPict="0">
                <anchor moveWithCells="1">
                  <from>
                    <xdr:col>1</xdr:col>
                    <xdr:colOff>99060</xdr:colOff>
                    <xdr:row>57</xdr:row>
                    <xdr:rowOff>53340</xdr:rowOff>
                  </from>
                  <to>
                    <xdr:col>2</xdr:col>
                    <xdr:colOff>0</xdr:colOff>
                    <xdr:row>57</xdr:row>
                    <xdr:rowOff>327660</xdr:rowOff>
                  </to>
                </anchor>
              </controlPr>
            </control>
          </mc:Choice>
        </mc:AlternateContent>
        <mc:AlternateContent xmlns:mc="http://schemas.openxmlformats.org/markup-compatibility/2006">
          <mc:Choice Requires="x14">
            <control shapeId="4212" r:id="rId103" name="Check Box 116">
              <controlPr defaultSize="0" autoFill="0" autoLine="0" autoPict="0">
                <anchor moveWithCells="1">
                  <from>
                    <xdr:col>1</xdr:col>
                    <xdr:colOff>99060</xdr:colOff>
                    <xdr:row>58</xdr:row>
                    <xdr:rowOff>53340</xdr:rowOff>
                  </from>
                  <to>
                    <xdr:col>2</xdr:col>
                    <xdr:colOff>0</xdr:colOff>
                    <xdr:row>58</xdr:row>
                    <xdr:rowOff>327660</xdr:rowOff>
                  </to>
                </anchor>
              </controlPr>
            </control>
          </mc:Choice>
        </mc:AlternateContent>
        <mc:AlternateContent xmlns:mc="http://schemas.openxmlformats.org/markup-compatibility/2006">
          <mc:Choice Requires="x14">
            <control shapeId="4213" r:id="rId104" name="Check Box 117">
              <controlPr defaultSize="0" autoFill="0" autoLine="0" autoPict="0">
                <anchor moveWithCells="1">
                  <from>
                    <xdr:col>1</xdr:col>
                    <xdr:colOff>99060</xdr:colOff>
                    <xdr:row>59</xdr:row>
                    <xdr:rowOff>53340</xdr:rowOff>
                  </from>
                  <to>
                    <xdr:col>2</xdr:col>
                    <xdr:colOff>0</xdr:colOff>
                    <xdr:row>59</xdr:row>
                    <xdr:rowOff>327660</xdr:rowOff>
                  </to>
                </anchor>
              </controlPr>
            </control>
          </mc:Choice>
        </mc:AlternateContent>
        <mc:AlternateContent xmlns:mc="http://schemas.openxmlformats.org/markup-compatibility/2006">
          <mc:Choice Requires="x14">
            <control shapeId="4214" r:id="rId105" name="Check Box 118">
              <controlPr defaultSize="0" autoFill="0" autoLine="0" autoPict="0">
                <anchor moveWithCells="1">
                  <from>
                    <xdr:col>1</xdr:col>
                    <xdr:colOff>99060</xdr:colOff>
                    <xdr:row>60</xdr:row>
                    <xdr:rowOff>53340</xdr:rowOff>
                  </from>
                  <to>
                    <xdr:col>2</xdr:col>
                    <xdr:colOff>0</xdr:colOff>
                    <xdr:row>60</xdr:row>
                    <xdr:rowOff>327660</xdr:rowOff>
                  </to>
                </anchor>
              </controlPr>
            </control>
          </mc:Choice>
        </mc:AlternateContent>
        <mc:AlternateContent xmlns:mc="http://schemas.openxmlformats.org/markup-compatibility/2006">
          <mc:Choice Requires="x14">
            <control shapeId="4215" r:id="rId106" name="Check Box 119">
              <controlPr defaultSize="0" autoFill="0" autoLine="0" autoPict="0">
                <anchor moveWithCells="1">
                  <from>
                    <xdr:col>1</xdr:col>
                    <xdr:colOff>99060</xdr:colOff>
                    <xdr:row>61</xdr:row>
                    <xdr:rowOff>53340</xdr:rowOff>
                  </from>
                  <to>
                    <xdr:col>2</xdr:col>
                    <xdr:colOff>0</xdr:colOff>
                    <xdr:row>61</xdr:row>
                    <xdr:rowOff>327660</xdr:rowOff>
                  </to>
                </anchor>
              </controlPr>
            </control>
          </mc:Choice>
        </mc:AlternateContent>
        <mc:AlternateContent xmlns:mc="http://schemas.openxmlformats.org/markup-compatibility/2006">
          <mc:Choice Requires="x14">
            <control shapeId="4217" r:id="rId107" name="Check Box 121">
              <controlPr defaultSize="0" autoFill="0" autoLine="0" autoPict="0">
                <anchor moveWithCells="1">
                  <from>
                    <xdr:col>1</xdr:col>
                    <xdr:colOff>99060</xdr:colOff>
                    <xdr:row>62</xdr:row>
                    <xdr:rowOff>53340</xdr:rowOff>
                  </from>
                  <to>
                    <xdr:col>2</xdr:col>
                    <xdr:colOff>0</xdr:colOff>
                    <xdr:row>62</xdr:row>
                    <xdr:rowOff>327660</xdr:rowOff>
                  </to>
                </anchor>
              </controlPr>
            </control>
          </mc:Choice>
        </mc:AlternateContent>
        <mc:AlternateContent xmlns:mc="http://schemas.openxmlformats.org/markup-compatibility/2006">
          <mc:Choice Requires="x14">
            <control shapeId="4218" r:id="rId108" name="Check Box 122">
              <controlPr defaultSize="0" autoFill="0" autoLine="0" autoPict="0">
                <anchor moveWithCells="1">
                  <from>
                    <xdr:col>0</xdr:col>
                    <xdr:colOff>99060</xdr:colOff>
                    <xdr:row>64</xdr:row>
                    <xdr:rowOff>53340</xdr:rowOff>
                  </from>
                  <to>
                    <xdr:col>1</xdr:col>
                    <xdr:colOff>0</xdr:colOff>
                    <xdr:row>64</xdr:row>
                    <xdr:rowOff>327660</xdr:rowOff>
                  </to>
                </anchor>
              </controlPr>
            </control>
          </mc:Choice>
        </mc:AlternateContent>
        <mc:AlternateContent xmlns:mc="http://schemas.openxmlformats.org/markup-compatibility/2006">
          <mc:Choice Requires="x14">
            <control shapeId="4219" r:id="rId109" name="Check Box 123">
              <controlPr defaultSize="0" autoFill="0" autoLine="0" autoPict="0">
                <anchor moveWithCells="1">
                  <from>
                    <xdr:col>4</xdr:col>
                    <xdr:colOff>99060</xdr:colOff>
                    <xdr:row>64</xdr:row>
                    <xdr:rowOff>53340</xdr:rowOff>
                  </from>
                  <to>
                    <xdr:col>5</xdr:col>
                    <xdr:colOff>0</xdr:colOff>
                    <xdr:row>64</xdr:row>
                    <xdr:rowOff>327660</xdr:rowOff>
                  </to>
                </anchor>
              </controlPr>
            </control>
          </mc:Choice>
        </mc:AlternateContent>
        <mc:AlternateContent xmlns:mc="http://schemas.openxmlformats.org/markup-compatibility/2006">
          <mc:Choice Requires="x14">
            <control shapeId="4220" r:id="rId110" name="Check Box 124">
              <controlPr defaultSize="0" autoFill="0" autoLine="0" autoPict="0">
                <anchor moveWithCells="1">
                  <from>
                    <xdr:col>8</xdr:col>
                    <xdr:colOff>99060</xdr:colOff>
                    <xdr:row>64</xdr:row>
                    <xdr:rowOff>53340</xdr:rowOff>
                  </from>
                  <to>
                    <xdr:col>9</xdr:col>
                    <xdr:colOff>0</xdr:colOff>
                    <xdr:row>64</xdr:row>
                    <xdr:rowOff>327660</xdr:rowOff>
                  </to>
                </anchor>
              </controlPr>
            </control>
          </mc:Choice>
        </mc:AlternateContent>
        <mc:AlternateContent xmlns:mc="http://schemas.openxmlformats.org/markup-compatibility/2006">
          <mc:Choice Requires="x14">
            <control shapeId="4221" r:id="rId111" name="Check Box 125">
              <controlPr defaultSize="0" autoFill="0" autoLine="0" autoPict="0">
                <anchor moveWithCells="1">
                  <from>
                    <xdr:col>12</xdr:col>
                    <xdr:colOff>99060</xdr:colOff>
                    <xdr:row>64</xdr:row>
                    <xdr:rowOff>53340</xdr:rowOff>
                  </from>
                  <to>
                    <xdr:col>13</xdr:col>
                    <xdr:colOff>0</xdr:colOff>
                    <xdr:row>64</xdr:row>
                    <xdr:rowOff>327660</xdr:rowOff>
                  </to>
                </anchor>
              </controlPr>
            </control>
          </mc:Choice>
        </mc:AlternateContent>
        <mc:AlternateContent xmlns:mc="http://schemas.openxmlformats.org/markup-compatibility/2006">
          <mc:Choice Requires="x14">
            <control shapeId="4222" r:id="rId112" name="Check Box 126">
              <controlPr defaultSize="0" autoFill="0" autoLine="0" autoPict="0">
                <anchor moveWithCells="1">
                  <from>
                    <xdr:col>17</xdr:col>
                    <xdr:colOff>99060</xdr:colOff>
                    <xdr:row>64</xdr:row>
                    <xdr:rowOff>53340</xdr:rowOff>
                  </from>
                  <to>
                    <xdr:col>18</xdr:col>
                    <xdr:colOff>0</xdr:colOff>
                    <xdr:row>64</xdr:row>
                    <xdr:rowOff>327660</xdr:rowOff>
                  </to>
                </anchor>
              </controlPr>
            </control>
          </mc:Choice>
        </mc:AlternateContent>
        <mc:AlternateContent xmlns:mc="http://schemas.openxmlformats.org/markup-compatibility/2006">
          <mc:Choice Requires="x14">
            <control shapeId="4223" r:id="rId113" name="Check Box 127">
              <controlPr defaultSize="0" autoFill="0" autoLine="0" autoPict="0">
                <anchor moveWithCells="1">
                  <from>
                    <xdr:col>26</xdr:col>
                    <xdr:colOff>281940</xdr:colOff>
                    <xdr:row>36</xdr:row>
                    <xdr:rowOff>38100</xdr:rowOff>
                  </from>
                  <to>
                    <xdr:col>26</xdr:col>
                    <xdr:colOff>548640</xdr:colOff>
                    <xdr:row>36</xdr:row>
                    <xdr:rowOff>312420</xdr:rowOff>
                  </to>
                </anchor>
              </controlPr>
            </control>
          </mc:Choice>
        </mc:AlternateContent>
        <mc:AlternateContent xmlns:mc="http://schemas.openxmlformats.org/markup-compatibility/2006">
          <mc:Choice Requires="x14">
            <control shapeId="4224" r:id="rId114" name="Check Box 128">
              <controlPr defaultSize="0" autoFill="0" autoLine="0" autoPict="0">
                <anchor moveWithCells="1">
                  <from>
                    <xdr:col>26</xdr:col>
                    <xdr:colOff>281940</xdr:colOff>
                    <xdr:row>37</xdr:row>
                    <xdr:rowOff>38100</xdr:rowOff>
                  </from>
                  <to>
                    <xdr:col>26</xdr:col>
                    <xdr:colOff>548640</xdr:colOff>
                    <xdr:row>37</xdr:row>
                    <xdr:rowOff>312420</xdr:rowOff>
                  </to>
                </anchor>
              </controlPr>
            </control>
          </mc:Choice>
        </mc:AlternateContent>
        <mc:AlternateContent xmlns:mc="http://schemas.openxmlformats.org/markup-compatibility/2006">
          <mc:Choice Requires="x14">
            <control shapeId="4226" r:id="rId115" name="Check Box 130">
              <controlPr defaultSize="0" autoFill="0" autoLine="0" autoPict="0">
                <anchor moveWithCells="1">
                  <from>
                    <xdr:col>26</xdr:col>
                    <xdr:colOff>281940</xdr:colOff>
                    <xdr:row>38</xdr:row>
                    <xdr:rowOff>38100</xdr:rowOff>
                  </from>
                  <to>
                    <xdr:col>26</xdr:col>
                    <xdr:colOff>548640</xdr:colOff>
                    <xdr:row>38</xdr:row>
                    <xdr:rowOff>312420</xdr:rowOff>
                  </to>
                </anchor>
              </controlPr>
            </control>
          </mc:Choice>
        </mc:AlternateContent>
        <mc:AlternateContent xmlns:mc="http://schemas.openxmlformats.org/markup-compatibility/2006">
          <mc:Choice Requires="x14">
            <control shapeId="4227" r:id="rId116" name="Check Box 131">
              <controlPr defaultSize="0" autoFill="0" autoLine="0" autoPict="0">
                <anchor moveWithCells="1">
                  <from>
                    <xdr:col>26</xdr:col>
                    <xdr:colOff>281940</xdr:colOff>
                    <xdr:row>39</xdr:row>
                    <xdr:rowOff>38100</xdr:rowOff>
                  </from>
                  <to>
                    <xdr:col>26</xdr:col>
                    <xdr:colOff>548640</xdr:colOff>
                    <xdr:row>39</xdr:row>
                    <xdr:rowOff>312420</xdr:rowOff>
                  </to>
                </anchor>
              </controlPr>
            </control>
          </mc:Choice>
        </mc:AlternateContent>
        <mc:AlternateContent xmlns:mc="http://schemas.openxmlformats.org/markup-compatibility/2006">
          <mc:Choice Requires="x14">
            <control shapeId="4228" r:id="rId117" name="Check Box 132">
              <controlPr defaultSize="0" autoFill="0" autoLine="0" autoPict="0">
                <anchor moveWithCells="1">
                  <from>
                    <xdr:col>26</xdr:col>
                    <xdr:colOff>281940</xdr:colOff>
                    <xdr:row>40</xdr:row>
                    <xdr:rowOff>38100</xdr:rowOff>
                  </from>
                  <to>
                    <xdr:col>26</xdr:col>
                    <xdr:colOff>548640</xdr:colOff>
                    <xdr:row>40</xdr:row>
                    <xdr:rowOff>312420</xdr:rowOff>
                  </to>
                </anchor>
              </controlPr>
            </control>
          </mc:Choice>
        </mc:AlternateContent>
        <mc:AlternateContent xmlns:mc="http://schemas.openxmlformats.org/markup-compatibility/2006">
          <mc:Choice Requires="x14">
            <control shapeId="4229" r:id="rId118" name="Check Box 133">
              <controlPr defaultSize="0" autoFill="0" autoLine="0" autoPict="0">
                <anchor moveWithCells="1">
                  <from>
                    <xdr:col>26</xdr:col>
                    <xdr:colOff>281940</xdr:colOff>
                    <xdr:row>41</xdr:row>
                    <xdr:rowOff>38100</xdr:rowOff>
                  </from>
                  <to>
                    <xdr:col>26</xdr:col>
                    <xdr:colOff>548640</xdr:colOff>
                    <xdr:row>41</xdr:row>
                    <xdr:rowOff>312420</xdr:rowOff>
                  </to>
                </anchor>
              </controlPr>
            </control>
          </mc:Choice>
        </mc:AlternateContent>
        <mc:AlternateContent xmlns:mc="http://schemas.openxmlformats.org/markup-compatibility/2006">
          <mc:Choice Requires="x14">
            <control shapeId="4230" r:id="rId119" name="Check Box 134">
              <controlPr defaultSize="0" autoFill="0" autoLine="0" autoPict="0">
                <anchor moveWithCells="1">
                  <from>
                    <xdr:col>26</xdr:col>
                    <xdr:colOff>281940</xdr:colOff>
                    <xdr:row>42</xdr:row>
                    <xdr:rowOff>38100</xdr:rowOff>
                  </from>
                  <to>
                    <xdr:col>26</xdr:col>
                    <xdr:colOff>548640</xdr:colOff>
                    <xdr:row>42</xdr:row>
                    <xdr:rowOff>312420</xdr:rowOff>
                  </to>
                </anchor>
              </controlPr>
            </control>
          </mc:Choice>
        </mc:AlternateContent>
        <mc:AlternateContent xmlns:mc="http://schemas.openxmlformats.org/markup-compatibility/2006">
          <mc:Choice Requires="x14">
            <control shapeId="4231" r:id="rId120" name="Check Box 135">
              <controlPr defaultSize="0" autoFill="0" autoLine="0" autoPict="0">
                <anchor moveWithCells="1">
                  <from>
                    <xdr:col>26</xdr:col>
                    <xdr:colOff>281940</xdr:colOff>
                    <xdr:row>43</xdr:row>
                    <xdr:rowOff>38100</xdr:rowOff>
                  </from>
                  <to>
                    <xdr:col>26</xdr:col>
                    <xdr:colOff>548640</xdr:colOff>
                    <xdr:row>43</xdr:row>
                    <xdr:rowOff>312420</xdr:rowOff>
                  </to>
                </anchor>
              </controlPr>
            </control>
          </mc:Choice>
        </mc:AlternateContent>
        <mc:AlternateContent xmlns:mc="http://schemas.openxmlformats.org/markup-compatibility/2006">
          <mc:Choice Requires="x14">
            <control shapeId="4233" r:id="rId121" name="Check Box 137">
              <controlPr defaultSize="0" autoFill="0" autoLine="0" autoPict="0">
                <anchor moveWithCells="1">
                  <from>
                    <xdr:col>26</xdr:col>
                    <xdr:colOff>281940</xdr:colOff>
                    <xdr:row>44</xdr:row>
                    <xdr:rowOff>38100</xdr:rowOff>
                  </from>
                  <to>
                    <xdr:col>26</xdr:col>
                    <xdr:colOff>548640</xdr:colOff>
                    <xdr:row>44</xdr:row>
                    <xdr:rowOff>312420</xdr:rowOff>
                  </to>
                </anchor>
              </controlPr>
            </control>
          </mc:Choice>
        </mc:AlternateContent>
        <mc:AlternateContent xmlns:mc="http://schemas.openxmlformats.org/markup-compatibility/2006">
          <mc:Choice Requires="x14">
            <control shapeId="4234" r:id="rId122" name="Check Box 138">
              <controlPr defaultSize="0" autoFill="0" autoLine="0" autoPict="0">
                <anchor moveWithCells="1">
                  <from>
                    <xdr:col>26</xdr:col>
                    <xdr:colOff>281940</xdr:colOff>
                    <xdr:row>45</xdr:row>
                    <xdr:rowOff>38100</xdr:rowOff>
                  </from>
                  <to>
                    <xdr:col>26</xdr:col>
                    <xdr:colOff>548640</xdr:colOff>
                    <xdr:row>45</xdr:row>
                    <xdr:rowOff>312420</xdr:rowOff>
                  </to>
                </anchor>
              </controlPr>
            </control>
          </mc:Choice>
        </mc:AlternateContent>
        <mc:AlternateContent xmlns:mc="http://schemas.openxmlformats.org/markup-compatibility/2006">
          <mc:Choice Requires="x14">
            <control shapeId="4235" r:id="rId123" name="Check Box 139">
              <controlPr defaultSize="0" autoFill="0" autoLine="0" autoPict="0">
                <anchor moveWithCells="1">
                  <from>
                    <xdr:col>26</xdr:col>
                    <xdr:colOff>281940</xdr:colOff>
                    <xdr:row>46</xdr:row>
                    <xdr:rowOff>38100</xdr:rowOff>
                  </from>
                  <to>
                    <xdr:col>26</xdr:col>
                    <xdr:colOff>548640</xdr:colOff>
                    <xdr:row>46</xdr:row>
                    <xdr:rowOff>312420</xdr:rowOff>
                  </to>
                </anchor>
              </controlPr>
            </control>
          </mc:Choice>
        </mc:AlternateContent>
        <mc:AlternateContent xmlns:mc="http://schemas.openxmlformats.org/markup-compatibility/2006">
          <mc:Choice Requires="x14">
            <control shapeId="4236" r:id="rId124" name="Check Box 140">
              <controlPr defaultSize="0" autoFill="0" autoLine="0" autoPict="0">
                <anchor moveWithCells="1">
                  <from>
                    <xdr:col>26</xdr:col>
                    <xdr:colOff>281940</xdr:colOff>
                    <xdr:row>47</xdr:row>
                    <xdr:rowOff>38100</xdr:rowOff>
                  </from>
                  <to>
                    <xdr:col>26</xdr:col>
                    <xdr:colOff>548640</xdr:colOff>
                    <xdr:row>47</xdr:row>
                    <xdr:rowOff>312420</xdr:rowOff>
                  </to>
                </anchor>
              </controlPr>
            </control>
          </mc:Choice>
        </mc:AlternateContent>
        <mc:AlternateContent xmlns:mc="http://schemas.openxmlformats.org/markup-compatibility/2006">
          <mc:Choice Requires="x14">
            <control shapeId="4237" r:id="rId125" name="Check Box 141">
              <controlPr defaultSize="0" autoFill="0" autoLine="0" autoPict="0">
                <anchor moveWithCells="1">
                  <from>
                    <xdr:col>26</xdr:col>
                    <xdr:colOff>281940</xdr:colOff>
                    <xdr:row>48</xdr:row>
                    <xdr:rowOff>38100</xdr:rowOff>
                  </from>
                  <to>
                    <xdr:col>26</xdr:col>
                    <xdr:colOff>548640</xdr:colOff>
                    <xdr:row>48</xdr:row>
                    <xdr:rowOff>312420</xdr:rowOff>
                  </to>
                </anchor>
              </controlPr>
            </control>
          </mc:Choice>
        </mc:AlternateContent>
        <mc:AlternateContent xmlns:mc="http://schemas.openxmlformats.org/markup-compatibility/2006">
          <mc:Choice Requires="x14">
            <control shapeId="4238" r:id="rId126" name="Check Box 142">
              <controlPr defaultSize="0" autoFill="0" autoLine="0" autoPict="0">
                <anchor moveWithCells="1">
                  <from>
                    <xdr:col>26</xdr:col>
                    <xdr:colOff>281940</xdr:colOff>
                    <xdr:row>49</xdr:row>
                    <xdr:rowOff>38100</xdr:rowOff>
                  </from>
                  <to>
                    <xdr:col>26</xdr:col>
                    <xdr:colOff>548640</xdr:colOff>
                    <xdr:row>49</xdr:row>
                    <xdr:rowOff>312420</xdr:rowOff>
                  </to>
                </anchor>
              </controlPr>
            </control>
          </mc:Choice>
        </mc:AlternateContent>
        <mc:AlternateContent xmlns:mc="http://schemas.openxmlformats.org/markup-compatibility/2006">
          <mc:Choice Requires="x14">
            <control shapeId="4239" r:id="rId127" name="Check Box 143">
              <controlPr defaultSize="0" autoFill="0" autoLine="0" autoPict="0">
                <anchor moveWithCells="1">
                  <from>
                    <xdr:col>26</xdr:col>
                    <xdr:colOff>281940</xdr:colOff>
                    <xdr:row>50</xdr:row>
                    <xdr:rowOff>38100</xdr:rowOff>
                  </from>
                  <to>
                    <xdr:col>26</xdr:col>
                    <xdr:colOff>548640</xdr:colOff>
                    <xdr:row>50</xdr:row>
                    <xdr:rowOff>312420</xdr:rowOff>
                  </to>
                </anchor>
              </controlPr>
            </control>
          </mc:Choice>
        </mc:AlternateContent>
        <mc:AlternateContent xmlns:mc="http://schemas.openxmlformats.org/markup-compatibility/2006">
          <mc:Choice Requires="x14">
            <control shapeId="4240" r:id="rId128" name="Check Box 144">
              <controlPr defaultSize="0" autoFill="0" autoLine="0" autoPict="0">
                <anchor moveWithCells="1">
                  <from>
                    <xdr:col>26</xdr:col>
                    <xdr:colOff>281940</xdr:colOff>
                    <xdr:row>51</xdr:row>
                    <xdr:rowOff>38100</xdr:rowOff>
                  </from>
                  <to>
                    <xdr:col>26</xdr:col>
                    <xdr:colOff>548640</xdr:colOff>
                    <xdr:row>51</xdr:row>
                    <xdr:rowOff>312420</xdr:rowOff>
                  </to>
                </anchor>
              </controlPr>
            </control>
          </mc:Choice>
        </mc:AlternateContent>
        <mc:AlternateContent xmlns:mc="http://schemas.openxmlformats.org/markup-compatibility/2006">
          <mc:Choice Requires="x14">
            <control shapeId="4242" r:id="rId129" name="Check Box 146">
              <controlPr defaultSize="0" autoFill="0" autoLine="0" autoPict="0">
                <anchor moveWithCells="1">
                  <from>
                    <xdr:col>26</xdr:col>
                    <xdr:colOff>281940</xdr:colOff>
                    <xdr:row>55</xdr:row>
                    <xdr:rowOff>38100</xdr:rowOff>
                  </from>
                  <to>
                    <xdr:col>26</xdr:col>
                    <xdr:colOff>548640</xdr:colOff>
                    <xdr:row>55</xdr:row>
                    <xdr:rowOff>312420</xdr:rowOff>
                  </to>
                </anchor>
              </controlPr>
            </control>
          </mc:Choice>
        </mc:AlternateContent>
        <mc:AlternateContent xmlns:mc="http://schemas.openxmlformats.org/markup-compatibility/2006">
          <mc:Choice Requires="x14">
            <control shapeId="4243" r:id="rId130" name="Check Box 147">
              <controlPr defaultSize="0" autoFill="0" autoLine="0" autoPict="0">
                <anchor moveWithCells="1">
                  <from>
                    <xdr:col>26</xdr:col>
                    <xdr:colOff>281940</xdr:colOff>
                    <xdr:row>56</xdr:row>
                    <xdr:rowOff>38100</xdr:rowOff>
                  </from>
                  <to>
                    <xdr:col>26</xdr:col>
                    <xdr:colOff>548640</xdr:colOff>
                    <xdr:row>56</xdr:row>
                    <xdr:rowOff>312420</xdr:rowOff>
                  </to>
                </anchor>
              </controlPr>
            </control>
          </mc:Choice>
        </mc:AlternateContent>
        <mc:AlternateContent xmlns:mc="http://schemas.openxmlformats.org/markup-compatibility/2006">
          <mc:Choice Requires="x14">
            <control shapeId="4244" r:id="rId131" name="Check Box 148">
              <controlPr defaultSize="0" autoFill="0" autoLine="0" autoPict="0">
                <anchor moveWithCells="1">
                  <from>
                    <xdr:col>26</xdr:col>
                    <xdr:colOff>281940</xdr:colOff>
                    <xdr:row>57</xdr:row>
                    <xdr:rowOff>38100</xdr:rowOff>
                  </from>
                  <to>
                    <xdr:col>26</xdr:col>
                    <xdr:colOff>548640</xdr:colOff>
                    <xdr:row>57</xdr:row>
                    <xdr:rowOff>312420</xdr:rowOff>
                  </to>
                </anchor>
              </controlPr>
            </control>
          </mc:Choice>
        </mc:AlternateContent>
        <mc:AlternateContent xmlns:mc="http://schemas.openxmlformats.org/markup-compatibility/2006">
          <mc:Choice Requires="x14">
            <control shapeId="4245" r:id="rId132" name="Check Box 149">
              <controlPr defaultSize="0" autoFill="0" autoLine="0" autoPict="0">
                <anchor moveWithCells="1">
                  <from>
                    <xdr:col>26</xdr:col>
                    <xdr:colOff>281940</xdr:colOff>
                    <xdr:row>58</xdr:row>
                    <xdr:rowOff>38100</xdr:rowOff>
                  </from>
                  <to>
                    <xdr:col>26</xdr:col>
                    <xdr:colOff>548640</xdr:colOff>
                    <xdr:row>58</xdr:row>
                    <xdr:rowOff>312420</xdr:rowOff>
                  </to>
                </anchor>
              </controlPr>
            </control>
          </mc:Choice>
        </mc:AlternateContent>
        <mc:AlternateContent xmlns:mc="http://schemas.openxmlformats.org/markup-compatibility/2006">
          <mc:Choice Requires="x14">
            <control shapeId="4246" r:id="rId133" name="Check Box 150">
              <controlPr defaultSize="0" autoFill="0" autoLine="0" autoPict="0">
                <anchor moveWithCells="1">
                  <from>
                    <xdr:col>26</xdr:col>
                    <xdr:colOff>281940</xdr:colOff>
                    <xdr:row>59</xdr:row>
                    <xdr:rowOff>38100</xdr:rowOff>
                  </from>
                  <to>
                    <xdr:col>26</xdr:col>
                    <xdr:colOff>548640</xdr:colOff>
                    <xdr:row>59</xdr:row>
                    <xdr:rowOff>312420</xdr:rowOff>
                  </to>
                </anchor>
              </controlPr>
            </control>
          </mc:Choice>
        </mc:AlternateContent>
        <mc:AlternateContent xmlns:mc="http://schemas.openxmlformats.org/markup-compatibility/2006">
          <mc:Choice Requires="x14">
            <control shapeId="4248" r:id="rId134" name="Check Box 152">
              <controlPr defaultSize="0" autoFill="0" autoLine="0" autoPict="0">
                <anchor moveWithCells="1">
                  <from>
                    <xdr:col>26</xdr:col>
                    <xdr:colOff>281940</xdr:colOff>
                    <xdr:row>60</xdr:row>
                    <xdr:rowOff>38100</xdr:rowOff>
                  </from>
                  <to>
                    <xdr:col>26</xdr:col>
                    <xdr:colOff>548640</xdr:colOff>
                    <xdr:row>60</xdr:row>
                    <xdr:rowOff>312420</xdr:rowOff>
                  </to>
                </anchor>
              </controlPr>
            </control>
          </mc:Choice>
        </mc:AlternateContent>
        <mc:AlternateContent xmlns:mc="http://schemas.openxmlformats.org/markup-compatibility/2006">
          <mc:Choice Requires="x14">
            <control shapeId="4249" r:id="rId135" name="Check Box 153">
              <controlPr defaultSize="0" autoFill="0" autoLine="0" autoPict="0">
                <anchor moveWithCells="1">
                  <from>
                    <xdr:col>26</xdr:col>
                    <xdr:colOff>281940</xdr:colOff>
                    <xdr:row>61</xdr:row>
                    <xdr:rowOff>38100</xdr:rowOff>
                  </from>
                  <to>
                    <xdr:col>26</xdr:col>
                    <xdr:colOff>548640</xdr:colOff>
                    <xdr:row>61</xdr:row>
                    <xdr:rowOff>312420</xdr:rowOff>
                  </to>
                </anchor>
              </controlPr>
            </control>
          </mc:Choice>
        </mc:AlternateContent>
        <mc:AlternateContent xmlns:mc="http://schemas.openxmlformats.org/markup-compatibility/2006">
          <mc:Choice Requires="x14">
            <control shapeId="4250" r:id="rId136" name="Check Box 154">
              <controlPr defaultSize="0" autoFill="0" autoLine="0" autoPict="0">
                <anchor moveWithCells="1">
                  <from>
                    <xdr:col>26</xdr:col>
                    <xdr:colOff>281940</xdr:colOff>
                    <xdr:row>62</xdr:row>
                    <xdr:rowOff>38100</xdr:rowOff>
                  </from>
                  <to>
                    <xdr:col>26</xdr:col>
                    <xdr:colOff>548640</xdr:colOff>
                    <xdr:row>62</xdr:row>
                    <xdr:rowOff>312420</xdr:rowOff>
                  </to>
                </anchor>
              </controlPr>
            </control>
          </mc:Choice>
        </mc:AlternateContent>
        <mc:AlternateContent xmlns:mc="http://schemas.openxmlformats.org/markup-compatibility/2006">
          <mc:Choice Requires="x14">
            <control shapeId="4251" r:id="rId137" name="Check Box 155">
              <controlPr defaultSize="0" autoFill="0" autoLine="0" autoPict="0">
                <anchor moveWithCells="1">
                  <from>
                    <xdr:col>26</xdr:col>
                    <xdr:colOff>281940</xdr:colOff>
                    <xdr:row>63</xdr:row>
                    <xdr:rowOff>38100</xdr:rowOff>
                  </from>
                  <to>
                    <xdr:col>26</xdr:col>
                    <xdr:colOff>548640</xdr:colOff>
                    <xdr:row>63</xdr:row>
                    <xdr:rowOff>312420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H60"/>
  <sheetViews>
    <sheetView view="pageBreakPreview" zoomScale="70" zoomScaleNormal="100" zoomScaleSheetLayoutView="70" workbookViewId="0">
      <selection activeCell="U25" sqref="U25"/>
    </sheetView>
  </sheetViews>
  <sheetFormatPr defaultRowHeight="12.6" x14ac:dyDescent="0.45"/>
  <cols>
    <col min="1" max="1" width="4.69921875" style="109" customWidth="1"/>
    <col min="2" max="2" width="5.296875" style="109" customWidth="1"/>
    <col min="3" max="7" width="5.296875" style="110" customWidth="1"/>
    <col min="8" max="8" width="1.796875" style="110" customWidth="1"/>
    <col min="9" max="13" width="5.296875" style="110" customWidth="1"/>
    <col min="14" max="14" width="5.296875" style="109" customWidth="1"/>
    <col min="15" max="16" width="4.69921875" style="109" customWidth="1"/>
    <col min="17" max="22" width="5.296875" style="109" customWidth="1"/>
    <col min="23" max="23" width="1.796875" style="109" customWidth="1"/>
    <col min="24" max="29" width="5.296875" style="109" customWidth="1"/>
    <col min="30" max="31" width="4.69921875" style="109" customWidth="1"/>
    <col min="32" max="32" width="66.796875" style="1" customWidth="1"/>
    <col min="33" max="33" width="4.5" style="1" customWidth="1"/>
    <col min="34" max="34" width="8.796875" style="109" customWidth="1"/>
    <col min="35" max="16384" width="8.796875" style="109"/>
  </cols>
  <sheetData>
    <row r="1" spans="1:34" ht="13.2" thickBot="1" x14ac:dyDescent="0.5">
      <c r="A1" s="130"/>
      <c r="B1" s="131"/>
      <c r="C1" s="132"/>
      <c r="D1" s="132"/>
      <c r="E1" s="132"/>
      <c r="F1" s="132"/>
      <c r="G1" s="132"/>
      <c r="H1" s="132"/>
      <c r="I1" s="132"/>
      <c r="J1" s="132"/>
      <c r="K1" s="132"/>
      <c r="L1" s="132"/>
      <c r="M1" s="132"/>
      <c r="N1" s="131"/>
      <c r="O1" s="131"/>
      <c r="P1" s="130"/>
      <c r="Q1" s="131"/>
      <c r="R1" s="131"/>
      <c r="S1" s="131"/>
      <c r="T1" s="131"/>
      <c r="U1" s="131"/>
      <c r="V1" s="131"/>
      <c r="W1" s="131"/>
      <c r="X1" s="131"/>
      <c r="Y1" s="131"/>
      <c r="Z1" s="131"/>
      <c r="AA1" s="131"/>
      <c r="AB1" s="131"/>
      <c r="AC1" s="131"/>
      <c r="AD1" s="133"/>
    </row>
    <row r="2" spans="1:34" ht="24" customHeight="1" thickTop="1" thickBot="1" x14ac:dyDescent="0.5">
      <c r="A2" s="134"/>
      <c r="B2" s="318" t="s">
        <v>121</v>
      </c>
      <c r="C2" s="319"/>
      <c r="D2" s="320"/>
      <c r="E2" s="113"/>
      <c r="F2" s="113"/>
      <c r="G2" s="113"/>
      <c r="H2" s="113"/>
      <c r="I2" s="113"/>
      <c r="J2" s="113"/>
      <c r="K2" s="113"/>
      <c r="L2" s="113"/>
      <c r="M2" s="113"/>
      <c r="N2" s="107"/>
      <c r="O2" s="111"/>
      <c r="P2" s="134"/>
      <c r="Q2" s="318" t="s">
        <v>121</v>
      </c>
      <c r="R2" s="319"/>
      <c r="S2" s="320"/>
      <c r="T2" s="113"/>
      <c r="U2" s="113"/>
      <c r="V2" s="113"/>
      <c r="W2" s="113"/>
      <c r="X2" s="113"/>
      <c r="Y2" s="113"/>
      <c r="Z2" s="113"/>
      <c r="AA2" s="113"/>
      <c r="AB2" s="113"/>
      <c r="AC2" s="107"/>
      <c r="AD2" s="135"/>
    </row>
    <row r="3" spans="1:34" ht="8.4" customHeight="1" thickTop="1" x14ac:dyDescent="0.45">
      <c r="A3" s="136"/>
      <c r="B3" s="107"/>
      <c r="C3" s="113"/>
      <c r="D3" s="113"/>
      <c r="E3" s="113"/>
      <c r="F3" s="113"/>
      <c r="G3" s="113"/>
      <c r="H3" s="113"/>
      <c r="I3" s="113"/>
      <c r="J3" s="113"/>
      <c r="K3" s="113"/>
      <c r="L3" s="113"/>
      <c r="M3" s="113"/>
      <c r="N3" s="107"/>
      <c r="O3" s="107"/>
      <c r="P3" s="136"/>
      <c r="Q3" s="107"/>
      <c r="R3" s="113"/>
      <c r="S3" s="113"/>
      <c r="T3" s="113"/>
      <c r="U3" s="113"/>
      <c r="V3" s="113"/>
      <c r="W3" s="113"/>
      <c r="X3" s="113"/>
      <c r="Y3" s="113"/>
      <c r="Z3" s="113"/>
      <c r="AA3" s="113"/>
      <c r="AB3" s="113"/>
      <c r="AC3" s="107"/>
      <c r="AD3" s="137"/>
      <c r="AF3" s="114" t="s">
        <v>122</v>
      </c>
      <c r="AG3" s="114"/>
    </row>
    <row r="4" spans="1:34" ht="24" customHeight="1" x14ac:dyDescent="0.45">
      <c r="A4" s="136"/>
      <c r="B4" s="106"/>
      <c r="C4" s="316" t="s">
        <v>116</v>
      </c>
      <c r="D4" s="316"/>
      <c r="E4" s="324" t="s">
        <v>126</v>
      </c>
      <c r="F4" s="324"/>
      <c r="G4" s="326"/>
      <c r="H4" s="326"/>
      <c r="I4" s="326"/>
      <c r="J4" s="326"/>
      <c r="K4" s="326"/>
      <c r="L4" s="326"/>
      <c r="M4" s="326"/>
      <c r="N4" s="326"/>
      <c r="O4" s="107"/>
      <c r="P4" s="136"/>
      <c r="Q4" s="106"/>
      <c r="R4" s="316" t="s">
        <v>116</v>
      </c>
      <c r="S4" s="316"/>
      <c r="T4" s="324" t="s">
        <v>126</v>
      </c>
      <c r="U4" s="324"/>
      <c r="V4" s="326"/>
      <c r="W4" s="327"/>
      <c r="X4" s="327"/>
      <c r="Y4" s="327"/>
      <c r="Z4" s="327"/>
      <c r="AA4" s="327"/>
      <c r="AB4" s="327"/>
      <c r="AC4" s="327"/>
      <c r="AD4" s="137"/>
      <c r="AF4" s="115" t="s">
        <v>127</v>
      </c>
      <c r="AG4" s="115">
        <v>1</v>
      </c>
      <c r="AH4" s="109">
        <v>1</v>
      </c>
    </row>
    <row r="5" spans="1:34" ht="24" customHeight="1" x14ac:dyDescent="0.45">
      <c r="A5" s="136"/>
      <c r="B5" s="107"/>
      <c r="C5" s="82"/>
      <c r="D5" s="82"/>
      <c r="E5" s="323" t="s">
        <v>142</v>
      </c>
      <c r="F5" s="323"/>
      <c r="G5" s="321"/>
      <c r="H5" s="321"/>
      <c r="I5" s="321"/>
      <c r="J5" s="321"/>
      <c r="K5" s="321"/>
      <c r="L5" s="321"/>
      <c r="M5" s="321"/>
      <c r="N5" s="321"/>
      <c r="O5" s="112"/>
      <c r="P5" s="136"/>
      <c r="Q5" s="107"/>
      <c r="R5" s="82"/>
      <c r="S5" s="82"/>
      <c r="T5" s="323" t="s">
        <v>142</v>
      </c>
      <c r="U5" s="323"/>
      <c r="V5" s="321"/>
      <c r="W5" s="322"/>
      <c r="X5" s="322"/>
      <c r="Y5" s="322"/>
      <c r="Z5" s="322"/>
      <c r="AA5" s="322"/>
      <c r="AB5" s="322"/>
      <c r="AC5" s="322"/>
      <c r="AD5" s="138"/>
      <c r="AF5" s="1" t="s">
        <v>123</v>
      </c>
      <c r="AG5" s="115">
        <v>2</v>
      </c>
      <c r="AH5" s="109">
        <v>2</v>
      </c>
    </row>
    <row r="6" spans="1:34" ht="24" customHeight="1" x14ac:dyDescent="0.45">
      <c r="A6" s="136"/>
      <c r="B6" s="107"/>
      <c r="C6" s="82"/>
      <c r="D6" s="82"/>
      <c r="E6" s="321"/>
      <c r="F6" s="321"/>
      <c r="G6" s="321"/>
      <c r="H6" s="321"/>
      <c r="I6" s="321"/>
      <c r="J6" s="321"/>
      <c r="K6" s="321"/>
      <c r="L6" s="321"/>
      <c r="M6" s="321"/>
      <c r="N6" s="321"/>
      <c r="O6" s="112"/>
      <c r="P6" s="136"/>
      <c r="Q6" s="107"/>
      <c r="R6" s="82"/>
      <c r="S6" s="82"/>
      <c r="T6" s="321"/>
      <c r="U6" s="322"/>
      <c r="V6" s="322"/>
      <c r="W6" s="322"/>
      <c r="X6" s="322"/>
      <c r="Y6" s="322"/>
      <c r="Z6" s="322"/>
      <c r="AA6" s="322"/>
      <c r="AB6" s="322"/>
      <c r="AC6" s="322"/>
      <c r="AD6" s="138"/>
      <c r="AF6" s="1" t="s">
        <v>124</v>
      </c>
      <c r="AG6" s="115">
        <v>3</v>
      </c>
      <c r="AH6" s="109">
        <v>3</v>
      </c>
    </row>
    <row r="7" spans="1:34" ht="24" customHeight="1" x14ac:dyDescent="0.45">
      <c r="A7" s="136"/>
      <c r="B7" s="106"/>
      <c r="C7" s="316" t="s">
        <v>122</v>
      </c>
      <c r="D7" s="316"/>
      <c r="E7" s="317" t="s">
        <v>127</v>
      </c>
      <c r="F7" s="317"/>
      <c r="G7" s="317"/>
      <c r="H7" s="317"/>
      <c r="I7" s="317"/>
      <c r="J7" s="317"/>
      <c r="K7" s="317"/>
      <c r="L7" s="317"/>
      <c r="M7" s="317"/>
      <c r="N7" s="317"/>
      <c r="O7" s="144"/>
      <c r="P7" s="136"/>
      <c r="Q7" s="106"/>
      <c r="R7" s="316" t="s">
        <v>122</v>
      </c>
      <c r="S7" s="316"/>
      <c r="T7" s="317" t="s">
        <v>127</v>
      </c>
      <c r="U7" s="325"/>
      <c r="V7" s="325"/>
      <c r="W7" s="325"/>
      <c r="X7" s="325"/>
      <c r="Y7" s="325"/>
      <c r="Z7" s="325"/>
      <c r="AA7" s="325"/>
      <c r="AB7" s="325"/>
      <c r="AC7" s="325"/>
      <c r="AD7" s="139"/>
      <c r="AF7" s="1" t="s">
        <v>34</v>
      </c>
      <c r="AG7" s="115">
        <v>4</v>
      </c>
      <c r="AH7" s="109">
        <v>4</v>
      </c>
    </row>
    <row r="8" spans="1:34" ht="24" customHeight="1" x14ac:dyDescent="0.45">
      <c r="A8" s="136"/>
      <c r="B8" s="106"/>
      <c r="C8" s="316" t="s">
        <v>75</v>
      </c>
      <c r="D8" s="316"/>
      <c r="E8" s="317" t="s">
        <v>127</v>
      </c>
      <c r="F8" s="317"/>
      <c r="G8" s="317"/>
      <c r="H8" s="317"/>
      <c r="I8" s="317"/>
      <c r="J8" s="317"/>
      <c r="K8" s="317"/>
      <c r="L8" s="317"/>
      <c r="M8" s="317"/>
      <c r="N8" s="317"/>
      <c r="O8" s="144"/>
      <c r="P8" s="136"/>
      <c r="Q8" s="106"/>
      <c r="R8" s="316" t="s">
        <v>75</v>
      </c>
      <c r="S8" s="316"/>
      <c r="T8" s="317" t="s">
        <v>127</v>
      </c>
      <c r="U8" s="325"/>
      <c r="V8" s="325"/>
      <c r="W8" s="325"/>
      <c r="X8" s="325"/>
      <c r="Y8" s="325"/>
      <c r="Z8" s="325"/>
      <c r="AA8" s="325"/>
      <c r="AB8" s="325"/>
      <c r="AC8" s="325"/>
      <c r="AD8" s="139"/>
      <c r="AF8" s="1" t="s">
        <v>125</v>
      </c>
      <c r="AG8" s="115">
        <v>5</v>
      </c>
      <c r="AH8" s="109">
        <v>5</v>
      </c>
    </row>
    <row r="9" spans="1:34" ht="24" customHeight="1" x14ac:dyDescent="0.45">
      <c r="A9" s="136"/>
      <c r="B9" s="106"/>
      <c r="C9" s="316" t="s">
        <v>76</v>
      </c>
      <c r="D9" s="316"/>
      <c r="E9" s="317" t="s">
        <v>127</v>
      </c>
      <c r="F9" s="317"/>
      <c r="G9" s="317"/>
      <c r="H9" s="317"/>
      <c r="I9" s="317"/>
      <c r="J9" s="317"/>
      <c r="K9" s="317"/>
      <c r="L9" s="317"/>
      <c r="M9" s="317"/>
      <c r="N9" s="317"/>
      <c r="O9" s="107"/>
      <c r="P9" s="136"/>
      <c r="Q9" s="106"/>
      <c r="R9" s="316" t="s">
        <v>76</v>
      </c>
      <c r="S9" s="316"/>
      <c r="T9" s="317" t="s">
        <v>127</v>
      </c>
      <c r="U9" s="317"/>
      <c r="V9" s="317"/>
      <c r="W9" s="317"/>
      <c r="X9" s="317"/>
      <c r="Y9" s="317"/>
      <c r="Z9" s="317"/>
      <c r="AA9" s="317"/>
      <c r="AB9" s="317"/>
      <c r="AC9" s="317"/>
      <c r="AD9" s="137"/>
      <c r="AF9" s="1" t="s">
        <v>30</v>
      </c>
      <c r="AG9" s="115">
        <v>6</v>
      </c>
      <c r="AH9" s="109">
        <v>6</v>
      </c>
    </row>
    <row r="10" spans="1:34" ht="14.4" thickBot="1" x14ac:dyDescent="0.5">
      <c r="A10" s="136"/>
      <c r="B10" s="106"/>
      <c r="C10" s="113"/>
      <c r="D10" s="113"/>
      <c r="E10" s="113"/>
      <c r="F10" s="113"/>
      <c r="G10" s="113"/>
      <c r="H10" s="113"/>
      <c r="I10" s="113"/>
      <c r="J10" s="113"/>
      <c r="K10" s="113"/>
      <c r="L10" s="113"/>
      <c r="M10" s="113"/>
      <c r="N10" s="107"/>
      <c r="O10" s="107"/>
      <c r="P10" s="136"/>
      <c r="Q10" s="106"/>
      <c r="R10" s="113"/>
      <c r="S10" s="113"/>
      <c r="T10" s="113"/>
      <c r="U10" s="113"/>
      <c r="V10" s="113"/>
      <c r="W10" s="113"/>
      <c r="X10" s="113"/>
      <c r="Y10" s="113"/>
      <c r="Z10" s="113"/>
      <c r="AA10" s="113"/>
      <c r="AB10" s="113"/>
      <c r="AC10" s="107"/>
      <c r="AD10" s="137"/>
      <c r="AF10" s="1" t="s">
        <v>25</v>
      </c>
      <c r="AG10" s="115">
        <v>7</v>
      </c>
      <c r="AH10" s="109">
        <v>7</v>
      </c>
    </row>
    <row r="11" spans="1:34" ht="24" customHeight="1" thickTop="1" thickBot="1" x14ac:dyDescent="0.5">
      <c r="A11" s="136"/>
      <c r="B11" s="318" t="s">
        <v>129</v>
      </c>
      <c r="C11" s="319"/>
      <c r="D11" s="320"/>
      <c r="E11" s="112"/>
      <c r="F11" s="112"/>
      <c r="G11" s="112"/>
      <c r="H11" s="112"/>
      <c r="I11" s="112"/>
      <c r="J11" s="112"/>
      <c r="K11" s="112"/>
      <c r="L11" s="112"/>
      <c r="M11" s="112"/>
      <c r="N11" s="107"/>
      <c r="O11" s="107"/>
      <c r="P11" s="136"/>
      <c r="Q11" s="318" t="s">
        <v>129</v>
      </c>
      <c r="R11" s="319"/>
      <c r="S11" s="320"/>
      <c r="T11" s="112"/>
      <c r="U11" s="112"/>
      <c r="V11" s="112"/>
      <c r="W11" s="112"/>
      <c r="X11" s="112"/>
      <c r="Y11" s="112"/>
      <c r="Z11" s="112"/>
      <c r="AA11" s="112"/>
      <c r="AB11" s="112"/>
      <c r="AC11" s="107"/>
      <c r="AD11" s="137"/>
      <c r="AF11" s="1" t="s">
        <v>23</v>
      </c>
      <c r="AG11" s="115">
        <v>8</v>
      </c>
      <c r="AH11" s="109">
        <v>8</v>
      </c>
    </row>
    <row r="12" spans="1:34" ht="7.95" customHeight="1" thickTop="1" x14ac:dyDescent="0.45">
      <c r="A12" s="136"/>
      <c r="B12" s="107"/>
      <c r="C12" s="113"/>
      <c r="D12" s="107"/>
      <c r="E12" s="113"/>
      <c r="F12" s="113"/>
      <c r="G12" s="113"/>
      <c r="H12" s="113"/>
      <c r="I12" s="113"/>
      <c r="J12" s="113"/>
      <c r="K12" s="113"/>
      <c r="L12" s="113"/>
      <c r="M12" s="113"/>
      <c r="N12" s="107"/>
      <c r="O12" s="107"/>
      <c r="P12" s="136"/>
      <c r="Q12" s="107"/>
      <c r="R12" s="113"/>
      <c r="S12" s="107"/>
      <c r="T12" s="113"/>
      <c r="U12" s="113"/>
      <c r="V12" s="113"/>
      <c r="W12" s="113"/>
      <c r="X12" s="113"/>
      <c r="Y12" s="113"/>
      <c r="Z12" s="113"/>
      <c r="AA12" s="113"/>
      <c r="AB12" s="113"/>
      <c r="AC12" s="107"/>
      <c r="AD12" s="137"/>
      <c r="AF12" s="1" t="s">
        <v>22</v>
      </c>
      <c r="AG12" s="115">
        <v>9</v>
      </c>
      <c r="AH12" s="109">
        <v>9</v>
      </c>
    </row>
    <row r="13" spans="1:34" ht="25.8" customHeight="1" x14ac:dyDescent="0.45">
      <c r="A13" s="136"/>
      <c r="B13" s="124" t="s">
        <v>130</v>
      </c>
      <c r="C13" s="125"/>
      <c r="D13" s="126" t="s">
        <v>85</v>
      </c>
      <c r="E13" s="126"/>
      <c r="F13" s="126" t="s">
        <v>86</v>
      </c>
      <c r="G13" s="107"/>
      <c r="H13" s="107"/>
      <c r="I13" s="124" t="s">
        <v>136</v>
      </c>
      <c r="J13" s="125"/>
      <c r="K13" s="126" t="s">
        <v>85</v>
      </c>
      <c r="L13" s="126"/>
      <c r="M13" s="126" t="s">
        <v>86</v>
      </c>
      <c r="N13" s="107"/>
      <c r="O13" s="107"/>
      <c r="P13" s="136"/>
      <c r="Q13" s="124" t="s">
        <v>130</v>
      </c>
      <c r="R13" s="125"/>
      <c r="S13" s="126" t="s">
        <v>85</v>
      </c>
      <c r="T13" s="126"/>
      <c r="U13" s="126" t="s">
        <v>86</v>
      </c>
      <c r="V13" s="107"/>
      <c r="W13" s="107"/>
      <c r="X13" s="124" t="s">
        <v>136</v>
      </c>
      <c r="Y13" s="125"/>
      <c r="Z13" s="126" t="s">
        <v>85</v>
      </c>
      <c r="AA13" s="126"/>
      <c r="AB13" s="126" t="s">
        <v>86</v>
      </c>
      <c r="AC13" s="107"/>
      <c r="AD13" s="137"/>
      <c r="AF13" s="1" t="s">
        <v>21</v>
      </c>
      <c r="AG13" s="115">
        <v>10</v>
      </c>
      <c r="AH13" s="109">
        <v>10</v>
      </c>
    </row>
    <row r="14" spans="1:34" ht="25.8" customHeight="1" x14ac:dyDescent="0.45">
      <c r="A14" s="136"/>
      <c r="B14" s="127" t="s">
        <v>131</v>
      </c>
      <c r="C14" s="128"/>
      <c r="D14" s="129" t="s">
        <v>85</v>
      </c>
      <c r="E14" s="129"/>
      <c r="F14" s="129" t="s">
        <v>86</v>
      </c>
      <c r="G14" s="107"/>
      <c r="H14" s="107"/>
      <c r="I14" s="127" t="s">
        <v>137</v>
      </c>
      <c r="J14" s="128"/>
      <c r="K14" s="129" t="s">
        <v>85</v>
      </c>
      <c r="L14" s="129"/>
      <c r="M14" s="129" t="s">
        <v>86</v>
      </c>
      <c r="N14" s="107"/>
      <c r="O14" s="107"/>
      <c r="P14" s="136"/>
      <c r="Q14" s="127" t="s">
        <v>131</v>
      </c>
      <c r="R14" s="128"/>
      <c r="S14" s="129" t="s">
        <v>85</v>
      </c>
      <c r="T14" s="129"/>
      <c r="U14" s="129" t="s">
        <v>86</v>
      </c>
      <c r="V14" s="107"/>
      <c r="W14" s="107"/>
      <c r="X14" s="127" t="s">
        <v>137</v>
      </c>
      <c r="Y14" s="128"/>
      <c r="Z14" s="129" t="s">
        <v>85</v>
      </c>
      <c r="AA14" s="129"/>
      <c r="AB14" s="129" t="s">
        <v>86</v>
      </c>
      <c r="AC14" s="107"/>
      <c r="AD14" s="137"/>
      <c r="AF14" s="1" t="s">
        <v>19</v>
      </c>
      <c r="AG14" s="115">
        <v>11</v>
      </c>
      <c r="AH14" s="109">
        <v>11</v>
      </c>
    </row>
    <row r="15" spans="1:34" ht="25.8" customHeight="1" x14ac:dyDescent="0.45">
      <c r="A15" s="136"/>
      <c r="B15" s="127" t="s">
        <v>132</v>
      </c>
      <c r="C15" s="129"/>
      <c r="D15" s="129" t="s">
        <v>128</v>
      </c>
      <c r="E15" s="129"/>
      <c r="F15" s="129" t="s">
        <v>86</v>
      </c>
      <c r="G15" s="107"/>
      <c r="H15" s="107"/>
      <c r="I15" s="127" t="s">
        <v>138</v>
      </c>
      <c r="J15" s="129"/>
      <c r="K15" s="129" t="s">
        <v>128</v>
      </c>
      <c r="L15" s="129"/>
      <c r="M15" s="129" t="s">
        <v>86</v>
      </c>
      <c r="N15" s="107"/>
      <c r="O15" s="107"/>
      <c r="P15" s="136"/>
      <c r="Q15" s="127" t="s">
        <v>132</v>
      </c>
      <c r="R15" s="129"/>
      <c r="S15" s="129" t="s">
        <v>128</v>
      </c>
      <c r="T15" s="129"/>
      <c r="U15" s="129" t="s">
        <v>86</v>
      </c>
      <c r="V15" s="107"/>
      <c r="W15" s="107"/>
      <c r="X15" s="127" t="s">
        <v>138</v>
      </c>
      <c r="Y15" s="129"/>
      <c r="Z15" s="129" t="s">
        <v>128</v>
      </c>
      <c r="AA15" s="129"/>
      <c r="AB15" s="129" t="s">
        <v>86</v>
      </c>
      <c r="AC15" s="107"/>
      <c r="AD15" s="137"/>
      <c r="AF15" s="1" t="s">
        <v>17</v>
      </c>
      <c r="AG15" s="115">
        <v>12</v>
      </c>
      <c r="AH15" s="109">
        <v>12</v>
      </c>
    </row>
    <row r="16" spans="1:34" ht="25.8" customHeight="1" x14ac:dyDescent="0.45">
      <c r="A16" s="136"/>
      <c r="B16" s="127" t="s">
        <v>133</v>
      </c>
      <c r="C16" s="129"/>
      <c r="D16" s="129" t="s">
        <v>128</v>
      </c>
      <c r="E16" s="129"/>
      <c r="F16" s="129" t="s">
        <v>86</v>
      </c>
      <c r="G16" s="107"/>
      <c r="H16" s="107"/>
      <c r="I16" s="127" t="s">
        <v>139</v>
      </c>
      <c r="J16" s="129"/>
      <c r="K16" s="129" t="s">
        <v>128</v>
      </c>
      <c r="L16" s="129"/>
      <c r="M16" s="129" t="s">
        <v>86</v>
      </c>
      <c r="N16" s="107"/>
      <c r="O16" s="107"/>
      <c r="P16" s="136"/>
      <c r="Q16" s="127" t="s">
        <v>133</v>
      </c>
      <c r="R16" s="129"/>
      <c r="S16" s="129" t="s">
        <v>128</v>
      </c>
      <c r="T16" s="129"/>
      <c r="U16" s="129" t="s">
        <v>86</v>
      </c>
      <c r="V16" s="107"/>
      <c r="W16" s="107"/>
      <c r="X16" s="127" t="s">
        <v>139</v>
      </c>
      <c r="Y16" s="129"/>
      <c r="Z16" s="129" t="s">
        <v>128</v>
      </c>
      <c r="AA16" s="129"/>
      <c r="AB16" s="129" t="s">
        <v>86</v>
      </c>
      <c r="AC16" s="107"/>
      <c r="AD16" s="137"/>
      <c r="AF16" s="1" t="s">
        <v>15</v>
      </c>
      <c r="AG16" s="115"/>
      <c r="AH16" s="109">
        <v>13</v>
      </c>
    </row>
    <row r="17" spans="1:34" ht="25.8" customHeight="1" x14ac:dyDescent="0.45">
      <c r="A17" s="136"/>
      <c r="B17" s="127" t="s">
        <v>134</v>
      </c>
      <c r="C17" s="129"/>
      <c r="D17" s="129" t="s">
        <v>128</v>
      </c>
      <c r="E17" s="129"/>
      <c r="F17" s="129" t="s">
        <v>86</v>
      </c>
      <c r="G17" s="107"/>
      <c r="H17" s="107"/>
      <c r="I17" s="127" t="s">
        <v>140</v>
      </c>
      <c r="J17" s="129"/>
      <c r="K17" s="129" t="s">
        <v>128</v>
      </c>
      <c r="L17" s="129"/>
      <c r="M17" s="129" t="s">
        <v>86</v>
      </c>
      <c r="N17" s="107"/>
      <c r="O17" s="107"/>
      <c r="P17" s="136"/>
      <c r="Q17" s="127" t="s">
        <v>134</v>
      </c>
      <c r="R17" s="129"/>
      <c r="S17" s="129" t="s">
        <v>128</v>
      </c>
      <c r="T17" s="129"/>
      <c r="U17" s="129" t="s">
        <v>86</v>
      </c>
      <c r="V17" s="107"/>
      <c r="W17" s="107"/>
      <c r="X17" s="127" t="s">
        <v>140</v>
      </c>
      <c r="Y17" s="129"/>
      <c r="Z17" s="129" t="s">
        <v>128</v>
      </c>
      <c r="AA17" s="129"/>
      <c r="AB17" s="129" t="s">
        <v>86</v>
      </c>
      <c r="AC17" s="107"/>
      <c r="AD17" s="137"/>
      <c r="AF17" s="1" t="s">
        <v>114</v>
      </c>
      <c r="AG17" s="115"/>
      <c r="AH17" s="109">
        <v>14</v>
      </c>
    </row>
    <row r="18" spans="1:34" ht="25.8" customHeight="1" x14ac:dyDescent="0.45">
      <c r="A18" s="136"/>
      <c r="B18" s="127" t="s">
        <v>135</v>
      </c>
      <c r="C18" s="129"/>
      <c r="D18" s="129" t="s">
        <v>128</v>
      </c>
      <c r="E18" s="129"/>
      <c r="F18" s="129" t="s">
        <v>86</v>
      </c>
      <c r="G18" s="107"/>
      <c r="H18" s="107"/>
      <c r="I18" s="127" t="s">
        <v>141</v>
      </c>
      <c r="J18" s="129"/>
      <c r="K18" s="129" t="s">
        <v>128</v>
      </c>
      <c r="L18" s="129"/>
      <c r="M18" s="129" t="s">
        <v>86</v>
      </c>
      <c r="N18" s="107"/>
      <c r="O18" s="107"/>
      <c r="P18" s="136"/>
      <c r="Q18" s="127" t="s">
        <v>135</v>
      </c>
      <c r="R18" s="129"/>
      <c r="S18" s="129" t="s">
        <v>128</v>
      </c>
      <c r="T18" s="129"/>
      <c r="U18" s="129" t="s">
        <v>86</v>
      </c>
      <c r="V18" s="107"/>
      <c r="W18" s="107"/>
      <c r="X18" s="127" t="s">
        <v>141</v>
      </c>
      <c r="Y18" s="129"/>
      <c r="Z18" s="129" t="s">
        <v>128</v>
      </c>
      <c r="AA18" s="129"/>
      <c r="AB18" s="129" t="s">
        <v>86</v>
      </c>
      <c r="AC18" s="107"/>
      <c r="AD18" s="137"/>
      <c r="AF18" s="1" t="s">
        <v>13</v>
      </c>
      <c r="AG18" s="115"/>
      <c r="AH18" s="109">
        <v>15</v>
      </c>
    </row>
    <row r="19" spans="1:34" ht="13.2" thickBot="1" x14ac:dyDescent="0.5">
      <c r="A19" s="136"/>
      <c r="B19" s="107"/>
      <c r="C19" s="113"/>
      <c r="D19" s="113"/>
      <c r="E19" s="113"/>
      <c r="F19" s="113"/>
      <c r="G19" s="113"/>
      <c r="H19" s="113"/>
      <c r="I19" s="113"/>
      <c r="J19" s="113"/>
      <c r="K19" s="113"/>
      <c r="L19" s="113"/>
      <c r="M19" s="113"/>
      <c r="N19" s="107"/>
      <c r="O19" s="107"/>
      <c r="P19" s="136"/>
      <c r="Q19" s="107"/>
      <c r="R19" s="113"/>
      <c r="S19" s="113"/>
      <c r="T19" s="113"/>
      <c r="U19" s="113"/>
      <c r="V19" s="113"/>
      <c r="W19" s="113"/>
      <c r="X19" s="113"/>
      <c r="Y19" s="113"/>
      <c r="Z19" s="113"/>
      <c r="AA19" s="113"/>
      <c r="AB19" s="113"/>
      <c r="AC19" s="107"/>
      <c r="AD19" s="137"/>
      <c r="AF19" s="1" t="s">
        <v>11</v>
      </c>
      <c r="AG19" s="115"/>
      <c r="AH19" s="109">
        <v>16</v>
      </c>
    </row>
    <row r="20" spans="1:34" ht="24" customHeight="1" thickTop="1" thickBot="1" x14ac:dyDescent="0.5">
      <c r="A20" s="136"/>
      <c r="B20" s="318" t="s">
        <v>143</v>
      </c>
      <c r="C20" s="319"/>
      <c r="D20" s="320"/>
      <c r="E20" s="113"/>
      <c r="F20" s="113"/>
      <c r="G20" s="113"/>
      <c r="H20" s="113"/>
      <c r="I20" s="113"/>
      <c r="J20" s="113"/>
      <c r="K20" s="113"/>
      <c r="L20" s="113"/>
      <c r="M20" s="113"/>
      <c r="N20" s="107"/>
      <c r="O20" s="107"/>
      <c r="P20" s="136"/>
      <c r="Q20" s="318" t="s">
        <v>143</v>
      </c>
      <c r="R20" s="319"/>
      <c r="S20" s="320"/>
      <c r="T20" s="113"/>
      <c r="U20" s="113"/>
      <c r="V20" s="113"/>
      <c r="W20" s="113"/>
      <c r="X20" s="113"/>
      <c r="Y20" s="113"/>
      <c r="Z20" s="113"/>
      <c r="AA20" s="113"/>
      <c r="AB20" s="113"/>
      <c r="AC20" s="107"/>
      <c r="AD20" s="137"/>
      <c r="AF20" s="1" t="s">
        <v>10</v>
      </c>
      <c r="AG20" s="115"/>
      <c r="AH20" s="109">
        <v>17</v>
      </c>
    </row>
    <row r="21" spans="1:34" ht="24" customHeight="1" thickTop="1" x14ac:dyDescent="0.45">
      <c r="A21" s="136"/>
      <c r="B21" s="116"/>
      <c r="C21" s="117"/>
      <c r="D21" s="117"/>
      <c r="E21" s="117"/>
      <c r="F21" s="117"/>
      <c r="G21" s="117"/>
      <c r="H21" s="117"/>
      <c r="I21" s="117"/>
      <c r="J21" s="117"/>
      <c r="K21" s="117"/>
      <c r="L21" s="117"/>
      <c r="M21" s="117"/>
      <c r="N21" s="118"/>
      <c r="O21" s="107"/>
      <c r="P21" s="136"/>
      <c r="Q21" s="116"/>
      <c r="R21" s="117"/>
      <c r="S21" s="117"/>
      <c r="T21" s="117"/>
      <c r="U21" s="117"/>
      <c r="V21" s="117"/>
      <c r="W21" s="117"/>
      <c r="X21" s="117"/>
      <c r="Y21" s="117"/>
      <c r="Z21" s="117"/>
      <c r="AA21" s="117"/>
      <c r="AB21" s="117"/>
      <c r="AC21" s="118"/>
      <c r="AD21" s="137"/>
      <c r="AF21" s="1" t="s">
        <v>9</v>
      </c>
      <c r="AG21" s="115"/>
      <c r="AH21" s="109">
        <v>18</v>
      </c>
    </row>
    <row r="22" spans="1:34" ht="24" customHeight="1" x14ac:dyDescent="0.45">
      <c r="A22" s="136"/>
      <c r="B22" s="119"/>
      <c r="C22" s="113"/>
      <c r="D22" s="113"/>
      <c r="E22" s="113"/>
      <c r="F22" s="113"/>
      <c r="G22" s="113"/>
      <c r="H22" s="113"/>
      <c r="I22" s="113"/>
      <c r="J22" s="113"/>
      <c r="K22" s="113"/>
      <c r="L22" s="113"/>
      <c r="M22" s="113"/>
      <c r="N22" s="120"/>
      <c r="O22" s="107"/>
      <c r="P22" s="136"/>
      <c r="Q22" s="119"/>
      <c r="R22" s="113"/>
      <c r="S22" s="113"/>
      <c r="T22" s="113"/>
      <c r="U22" s="113"/>
      <c r="V22" s="113"/>
      <c r="W22" s="113"/>
      <c r="X22" s="113"/>
      <c r="Y22" s="113"/>
      <c r="Z22" s="113"/>
      <c r="AA22" s="113"/>
      <c r="AB22" s="113"/>
      <c r="AC22" s="120"/>
      <c r="AD22" s="137"/>
      <c r="AH22" s="109">
        <v>19</v>
      </c>
    </row>
    <row r="23" spans="1:34" ht="24" customHeight="1" x14ac:dyDescent="0.45">
      <c r="A23" s="136"/>
      <c r="B23" s="119"/>
      <c r="C23" s="113"/>
      <c r="D23" s="113"/>
      <c r="E23" s="107"/>
      <c r="F23" s="107"/>
      <c r="G23" s="107"/>
      <c r="H23" s="107"/>
      <c r="I23" s="107"/>
      <c r="J23" s="107"/>
      <c r="K23" s="107"/>
      <c r="L23" s="107"/>
      <c r="M23" s="107"/>
      <c r="N23" s="120"/>
      <c r="O23" s="107"/>
      <c r="P23" s="136"/>
      <c r="Q23" s="119"/>
      <c r="R23" s="113"/>
      <c r="S23" s="113"/>
      <c r="T23" s="107"/>
      <c r="U23" s="107"/>
      <c r="V23" s="107"/>
      <c r="W23" s="107"/>
      <c r="X23" s="107"/>
      <c r="Y23" s="107"/>
      <c r="Z23" s="107"/>
      <c r="AA23" s="107"/>
      <c r="AB23" s="107"/>
      <c r="AC23" s="120"/>
      <c r="AD23" s="137"/>
      <c r="AF23" s="114" t="s">
        <v>75</v>
      </c>
      <c r="AG23" s="114"/>
      <c r="AH23" s="109">
        <v>20</v>
      </c>
    </row>
    <row r="24" spans="1:34" ht="24" customHeight="1" x14ac:dyDescent="0.45">
      <c r="A24" s="136"/>
      <c r="B24" s="119"/>
      <c r="C24" s="113"/>
      <c r="D24" s="113"/>
      <c r="E24" s="113"/>
      <c r="F24" s="113"/>
      <c r="G24" s="113"/>
      <c r="H24" s="113"/>
      <c r="I24" s="113"/>
      <c r="J24" s="113"/>
      <c r="K24" s="113"/>
      <c r="L24" s="113"/>
      <c r="M24" s="113"/>
      <c r="N24" s="120"/>
      <c r="O24" s="107"/>
      <c r="P24" s="136"/>
      <c r="Q24" s="119"/>
      <c r="R24" s="113"/>
      <c r="S24" s="113"/>
      <c r="T24" s="113"/>
      <c r="U24" s="113"/>
      <c r="V24" s="113"/>
      <c r="W24" s="113"/>
      <c r="X24" s="113"/>
      <c r="Y24" s="113"/>
      <c r="Z24" s="113"/>
      <c r="AA24" s="113"/>
      <c r="AB24" s="113"/>
      <c r="AC24" s="120"/>
      <c r="AD24" s="137"/>
      <c r="AF24" s="115" t="s">
        <v>127</v>
      </c>
      <c r="AG24" s="115"/>
      <c r="AH24" s="109">
        <v>21</v>
      </c>
    </row>
    <row r="25" spans="1:34" ht="24" customHeight="1" x14ac:dyDescent="0.45">
      <c r="A25" s="136"/>
      <c r="B25" s="119"/>
      <c r="C25" s="113"/>
      <c r="D25" s="113"/>
      <c r="E25" s="113"/>
      <c r="F25" s="113"/>
      <c r="G25" s="113"/>
      <c r="H25" s="113"/>
      <c r="I25" s="113"/>
      <c r="J25" s="113"/>
      <c r="K25" s="113"/>
      <c r="L25" s="113"/>
      <c r="M25" s="113"/>
      <c r="N25" s="120"/>
      <c r="O25" s="107"/>
      <c r="P25" s="136"/>
      <c r="Q25" s="119"/>
      <c r="R25" s="113"/>
      <c r="S25" s="113"/>
      <c r="T25" s="113"/>
      <c r="U25" s="113"/>
      <c r="V25" s="113"/>
      <c r="W25" s="113"/>
      <c r="X25" s="113"/>
      <c r="Y25" s="113"/>
      <c r="Z25" s="113"/>
      <c r="AA25" s="113"/>
      <c r="AB25" s="113"/>
      <c r="AC25" s="120"/>
      <c r="AD25" s="137"/>
      <c r="AF25" s="1" t="s">
        <v>99</v>
      </c>
      <c r="AH25" s="109">
        <v>22</v>
      </c>
    </row>
    <row r="26" spans="1:34" ht="24" customHeight="1" x14ac:dyDescent="0.45">
      <c r="A26" s="136"/>
      <c r="B26" s="119"/>
      <c r="C26" s="113"/>
      <c r="D26" s="113"/>
      <c r="E26" s="113"/>
      <c r="F26" s="113"/>
      <c r="G26" s="113"/>
      <c r="H26" s="113"/>
      <c r="I26" s="113"/>
      <c r="J26" s="113"/>
      <c r="K26" s="113"/>
      <c r="L26" s="113"/>
      <c r="M26" s="113"/>
      <c r="N26" s="120"/>
      <c r="O26" s="107"/>
      <c r="P26" s="136"/>
      <c r="Q26" s="119"/>
      <c r="R26" s="113"/>
      <c r="S26" s="113"/>
      <c r="T26" s="113"/>
      <c r="U26" s="113"/>
      <c r="V26" s="113"/>
      <c r="W26" s="113"/>
      <c r="X26" s="113"/>
      <c r="Y26" s="113"/>
      <c r="Z26" s="113"/>
      <c r="AA26" s="113"/>
      <c r="AB26" s="113"/>
      <c r="AC26" s="120"/>
      <c r="AD26" s="137"/>
      <c r="AF26" s="1" t="s">
        <v>53</v>
      </c>
      <c r="AH26" s="109">
        <v>23</v>
      </c>
    </row>
    <row r="27" spans="1:34" ht="24" customHeight="1" x14ac:dyDescent="0.45">
      <c r="A27" s="136"/>
      <c r="B27" s="119"/>
      <c r="C27" s="113"/>
      <c r="D27" s="113"/>
      <c r="E27" s="113"/>
      <c r="F27" s="113"/>
      <c r="G27" s="113"/>
      <c r="H27" s="113"/>
      <c r="I27" s="113"/>
      <c r="J27" s="113"/>
      <c r="K27" s="113"/>
      <c r="L27" s="113"/>
      <c r="M27" s="113"/>
      <c r="N27" s="120"/>
      <c r="O27" s="107"/>
      <c r="P27" s="136"/>
      <c r="Q27" s="119"/>
      <c r="R27" s="113"/>
      <c r="S27" s="113"/>
      <c r="T27" s="113"/>
      <c r="U27" s="113"/>
      <c r="V27" s="113"/>
      <c r="W27" s="113"/>
      <c r="X27" s="113"/>
      <c r="Y27" s="113"/>
      <c r="Z27" s="113"/>
      <c r="AA27" s="113"/>
      <c r="AB27" s="113"/>
      <c r="AC27" s="120"/>
      <c r="AD27" s="137"/>
      <c r="AF27" s="1" t="s">
        <v>52</v>
      </c>
      <c r="AH27" s="109">
        <v>24</v>
      </c>
    </row>
    <row r="28" spans="1:34" ht="24" customHeight="1" x14ac:dyDescent="0.45">
      <c r="A28" s="136"/>
      <c r="B28" s="119"/>
      <c r="C28" s="113"/>
      <c r="D28" s="113"/>
      <c r="E28" s="113"/>
      <c r="F28" s="113"/>
      <c r="G28" s="113"/>
      <c r="H28" s="113"/>
      <c r="I28" s="113"/>
      <c r="J28" s="113"/>
      <c r="K28" s="113"/>
      <c r="L28" s="113"/>
      <c r="M28" s="113"/>
      <c r="N28" s="120"/>
      <c r="O28" s="107"/>
      <c r="P28" s="136"/>
      <c r="Q28" s="119"/>
      <c r="R28" s="113"/>
      <c r="S28" s="113"/>
      <c r="T28" s="113"/>
      <c r="U28" s="113"/>
      <c r="V28" s="113"/>
      <c r="W28" s="113"/>
      <c r="X28" s="113"/>
      <c r="Y28" s="113"/>
      <c r="Z28" s="113"/>
      <c r="AA28" s="113"/>
      <c r="AB28" s="113"/>
      <c r="AC28" s="120"/>
      <c r="AD28" s="137"/>
      <c r="AF28" s="1" t="s">
        <v>45</v>
      </c>
      <c r="AH28" s="109">
        <v>25</v>
      </c>
    </row>
    <row r="29" spans="1:34" ht="24" customHeight="1" thickBot="1" x14ac:dyDescent="0.5">
      <c r="A29" s="136"/>
      <c r="B29" s="121"/>
      <c r="C29" s="122"/>
      <c r="D29" s="122"/>
      <c r="E29" s="122"/>
      <c r="F29" s="122"/>
      <c r="G29" s="122"/>
      <c r="H29" s="122"/>
      <c r="I29" s="122"/>
      <c r="J29" s="122"/>
      <c r="K29" s="122"/>
      <c r="L29" s="122"/>
      <c r="M29" s="122"/>
      <c r="N29" s="123"/>
      <c r="O29" s="107"/>
      <c r="P29" s="136"/>
      <c r="Q29" s="121"/>
      <c r="R29" s="122"/>
      <c r="S29" s="122"/>
      <c r="T29" s="122"/>
      <c r="U29" s="122"/>
      <c r="V29" s="122"/>
      <c r="W29" s="122"/>
      <c r="X29" s="122"/>
      <c r="Y29" s="122"/>
      <c r="Z29" s="122"/>
      <c r="AA29" s="122"/>
      <c r="AB29" s="122"/>
      <c r="AC29" s="123"/>
      <c r="AD29" s="137"/>
      <c r="AF29" s="1" t="s">
        <v>40</v>
      </c>
      <c r="AH29" s="109">
        <v>26</v>
      </c>
    </row>
    <row r="30" spans="1:34" ht="13.8" thickTop="1" thickBot="1" x14ac:dyDescent="0.5">
      <c r="A30" s="136"/>
      <c r="B30" s="107"/>
      <c r="C30" s="113"/>
      <c r="D30" s="113"/>
      <c r="E30" s="113"/>
      <c r="F30" s="113"/>
      <c r="G30" s="113"/>
      <c r="H30" s="113"/>
      <c r="I30" s="113"/>
      <c r="J30" s="113"/>
      <c r="K30" s="113"/>
      <c r="L30" s="113"/>
      <c r="M30" s="113"/>
      <c r="N30" s="107"/>
      <c r="O30" s="107"/>
      <c r="P30" s="136"/>
      <c r="Q30" s="107"/>
      <c r="R30" s="113"/>
      <c r="S30" s="113"/>
      <c r="T30" s="113"/>
      <c r="U30" s="113"/>
      <c r="V30" s="113"/>
      <c r="W30" s="113"/>
      <c r="X30" s="113"/>
      <c r="Y30" s="113"/>
      <c r="Z30" s="113"/>
      <c r="AA30" s="113"/>
      <c r="AB30" s="113"/>
      <c r="AC30" s="107"/>
      <c r="AD30" s="137"/>
      <c r="AF30" s="1" t="s">
        <v>39</v>
      </c>
      <c r="AH30" s="109">
        <v>27</v>
      </c>
    </row>
    <row r="31" spans="1:34" ht="13.2" thickBot="1" x14ac:dyDescent="0.5">
      <c r="A31" s="130"/>
      <c r="B31" s="131"/>
      <c r="C31" s="132"/>
      <c r="D31" s="132"/>
      <c r="E31" s="132"/>
      <c r="F31" s="132"/>
      <c r="G31" s="132"/>
      <c r="H31" s="132"/>
      <c r="I31" s="132"/>
      <c r="J31" s="132"/>
      <c r="K31" s="132"/>
      <c r="L31" s="132"/>
      <c r="M31" s="132"/>
      <c r="N31" s="131"/>
      <c r="O31" s="131"/>
      <c r="P31" s="130"/>
      <c r="Q31" s="131"/>
      <c r="R31" s="132"/>
      <c r="S31" s="132"/>
      <c r="T31" s="132"/>
      <c r="U31" s="132"/>
      <c r="V31" s="132"/>
      <c r="W31" s="132"/>
      <c r="X31" s="132"/>
      <c r="Y31" s="132"/>
      <c r="Z31" s="132"/>
      <c r="AA31" s="132"/>
      <c r="AB31" s="132"/>
      <c r="AC31" s="131"/>
      <c r="AD31" s="133"/>
      <c r="AF31" s="1" t="s">
        <v>38</v>
      </c>
      <c r="AH31" s="109">
        <v>28</v>
      </c>
    </row>
    <row r="32" spans="1:34" ht="24" customHeight="1" thickTop="1" thickBot="1" x14ac:dyDescent="0.5">
      <c r="A32" s="134"/>
      <c r="B32" s="318" t="s">
        <v>121</v>
      </c>
      <c r="C32" s="319"/>
      <c r="D32" s="320"/>
      <c r="E32" s="113"/>
      <c r="F32" s="113"/>
      <c r="G32" s="113"/>
      <c r="H32" s="113"/>
      <c r="I32" s="113"/>
      <c r="J32" s="113"/>
      <c r="K32" s="113"/>
      <c r="L32" s="113"/>
      <c r="M32" s="113"/>
      <c r="N32" s="107"/>
      <c r="O32" s="111"/>
      <c r="P32" s="134"/>
      <c r="Q32" s="318" t="s">
        <v>121</v>
      </c>
      <c r="R32" s="319"/>
      <c r="S32" s="320"/>
      <c r="T32" s="113"/>
      <c r="U32" s="113"/>
      <c r="V32" s="113"/>
      <c r="W32" s="113"/>
      <c r="X32" s="113"/>
      <c r="Y32" s="113"/>
      <c r="Z32" s="113"/>
      <c r="AA32" s="113"/>
      <c r="AB32" s="113"/>
      <c r="AC32" s="107"/>
      <c r="AD32" s="135"/>
      <c r="AF32" s="1" t="s">
        <v>37</v>
      </c>
      <c r="AH32" s="109">
        <v>29</v>
      </c>
    </row>
    <row r="33" spans="1:34" ht="8.4" customHeight="1" thickTop="1" x14ac:dyDescent="0.45">
      <c r="A33" s="136"/>
      <c r="B33" s="107"/>
      <c r="C33" s="113"/>
      <c r="D33" s="113"/>
      <c r="E33" s="113"/>
      <c r="F33" s="113"/>
      <c r="G33" s="113"/>
      <c r="H33" s="113"/>
      <c r="I33" s="113"/>
      <c r="J33" s="113"/>
      <c r="K33" s="113"/>
      <c r="L33" s="113"/>
      <c r="M33" s="113"/>
      <c r="N33" s="107"/>
      <c r="O33" s="107"/>
      <c r="P33" s="136"/>
      <c r="Q33" s="107"/>
      <c r="R33" s="113"/>
      <c r="S33" s="113"/>
      <c r="T33" s="113"/>
      <c r="U33" s="113"/>
      <c r="V33" s="113"/>
      <c r="W33" s="113"/>
      <c r="X33" s="113"/>
      <c r="Y33" s="113"/>
      <c r="Z33" s="113"/>
      <c r="AA33" s="113"/>
      <c r="AB33" s="113"/>
      <c r="AC33" s="107"/>
      <c r="AD33" s="137"/>
      <c r="AF33" s="1" t="s">
        <v>36</v>
      </c>
      <c r="AG33" s="114"/>
      <c r="AH33" s="109">
        <v>30</v>
      </c>
    </row>
    <row r="34" spans="1:34" ht="24" customHeight="1" x14ac:dyDescent="0.45">
      <c r="A34" s="136"/>
      <c r="B34" s="106"/>
      <c r="C34" s="316" t="s">
        <v>116</v>
      </c>
      <c r="D34" s="316"/>
      <c r="E34" s="324" t="s">
        <v>126</v>
      </c>
      <c r="F34" s="324"/>
      <c r="G34" s="326"/>
      <c r="H34" s="327"/>
      <c r="I34" s="327"/>
      <c r="J34" s="327"/>
      <c r="K34" s="327"/>
      <c r="L34" s="327"/>
      <c r="M34" s="327"/>
      <c r="N34" s="327"/>
      <c r="O34" s="107"/>
      <c r="P34" s="136"/>
      <c r="Q34" s="106"/>
      <c r="R34" s="316" t="s">
        <v>116</v>
      </c>
      <c r="S34" s="316"/>
      <c r="T34" s="324" t="s">
        <v>126</v>
      </c>
      <c r="U34" s="324"/>
      <c r="V34" s="326"/>
      <c r="W34" s="327"/>
      <c r="X34" s="327"/>
      <c r="Y34" s="327"/>
      <c r="Z34" s="327"/>
      <c r="AA34" s="327"/>
      <c r="AB34" s="327"/>
      <c r="AC34" s="327"/>
      <c r="AD34" s="137"/>
      <c r="AF34" s="1" t="s">
        <v>35</v>
      </c>
      <c r="AG34" s="115"/>
      <c r="AH34" s="109">
        <v>31</v>
      </c>
    </row>
    <row r="35" spans="1:34" ht="24" customHeight="1" x14ac:dyDescent="0.45">
      <c r="A35" s="136"/>
      <c r="B35" s="107"/>
      <c r="C35" s="82"/>
      <c r="D35" s="82"/>
      <c r="E35" s="323" t="s">
        <v>142</v>
      </c>
      <c r="F35" s="323"/>
      <c r="G35" s="321"/>
      <c r="H35" s="322"/>
      <c r="I35" s="322"/>
      <c r="J35" s="322"/>
      <c r="K35" s="322"/>
      <c r="L35" s="322"/>
      <c r="M35" s="322"/>
      <c r="N35" s="322"/>
      <c r="O35" s="112"/>
      <c r="P35" s="136"/>
      <c r="Q35" s="107"/>
      <c r="R35" s="82"/>
      <c r="S35" s="82"/>
      <c r="T35" s="323" t="s">
        <v>142</v>
      </c>
      <c r="U35" s="323"/>
      <c r="V35" s="321"/>
      <c r="W35" s="322"/>
      <c r="X35" s="322"/>
      <c r="Y35" s="322"/>
      <c r="Z35" s="322"/>
      <c r="AA35" s="322"/>
      <c r="AB35" s="322"/>
      <c r="AC35" s="322"/>
      <c r="AD35" s="138"/>
      <c r="AF35" s="1" t="s">
        <v>33</v>
      </c>
    </row>
    <row r="36" spans="1:34" ht="24" customHeight="1" x14ac:dyDescent="0.45">
      <c r="A36" s="136"/>
      <c r="B36" s="107"/>
      <c r="C36" s="82"/>
      <c r="D36" s="82"/>
      <c r="E36" s="321"/>
      <c r="F36" s="322"/>
      <c r="G36" s="322"/>
      <c r="H36" s="322"/>
      <c r="I36" s="322"/>
      <c r="J36" s="322"/>
      <c r="K36" s="322"/>
      <c r="L36" s="322"/>
      <c r="M36" s="322"/>
      <c r="N36" s="322"/>
      <c r="O36" s="112"/>
      <c r="P36" s="136"/>
      <c r="Q36" s="107"/>
      <c r="R36" s="82"/>
      <c r="S36" s="82"/>
      <c r="T36" s="321"/>
      <c r="U36" s="322"/>
      <c r="V36" s="322"/>
      <c r="W36" s="322"/>
      <c r="X36" s="322"/>
      <c r="Y36" s="322"/>
      <c r="Z36" s="322"/>
      <c r="AA36" s="322"/>
      <c r="AB36" s="322"/>
      <c r="AC36" s="322"/>
      <c r="AD36" s="138"/>
      <c r="AF36" s="1" t="s">
        <v>31</v>
      </c>
    </row>
    <row r="37" spans="1:34" ht="24" customHeight="1" x14ac:dyDescent="0.45">
      <c r="A37" s="136"/>
      <c r="B37" s="106"/>
      <c r="C37" s="316" t="s">
        <v>122</v>
      </c>
      <c r="D37" s="316"/>
      <c r="E37" s="317" t="s">
        <v>127</v>
      </c>
      <c r="F37" s="325"/>
      <c r="G37" s="325"/>
      <c r="H37" s="325"/>
      <c r="I37" s="325"/>
      <c r="J37" s="325"/>
      <c r="K37" s="325"/>
      <c r="L37" s="325"/>
      <c r="M37" s="325"/>
      <c r="N37" s="325"/>
      <c r="O37" s="144"/>
      <c r="P37" s="136"/>
      <c r="Q37" s="106"/>
      <c r="R37" s="316" t="s">
        <v>122</v>
      </c>
      <c r="S37" s="316"/>
      <c r="T37" s="317" t="s">
        <v>127</v>
      </c>
      <c r="U37" s="325"/>
      <c r="V37" s="325"/>
      <c r="W37" s="325"/>
      <c r="X37" s="325"/>
      <c r="Y37" s="325"/>
      <c r="Z37" s="325"/>
      <c r="AA37" s="325"/>
      <c r="AB37" s="325"/>
      <c r="AC37" s="325"/>
      <c r="AD37" s="139"/>
      <c r="AF37" s="1" t="s">
        <v>29</v>
      </c>
    </row>
    <row r="38" spans="1:34" ht="24" customHeight="1" x14ac:dyDescent="0.45">
      <c r="A38" s="136"/>
      <c r="B38" s="106"/>
      <c r="C38" s="316" t="s">
        <v>75</v>
      </c>
      <c r="D38" s="316"/>
      <c r="E38" s="317" t="s">
        <v>127</v>
      </c>
      <c r="F38" s="325"/>
      <c r="G38" s="325"/>
      <c r="H38" s="325"/>
      <c r="I38" s="325"/>
      <c r="J38" s="325"/>
      <c r="K38" s="325"/>
      <c r="L38" s="325"/>
      <c r="M38" s="325"/>
      <c r="N38" s="325"/>
      <c r="O38" s="144"/>
      <c r="P38" s="136"/>
      <c r="Q38" s="106"/>
      <c r="R38" s="316" t="s">
        <v>75</v>
      </c>
      <c r="S38" s="316"/>
      <c r="T38" s="317" t="s">
        <v>127</v>
      </c>
      <c r="U38" s="325"/>
      <c r="V38" s="325"/>
      <c r="W38" s="325"/>
      <c r="X38" s="325"/>
      <c r="Y38" s="325"/>
      <c r="Z38" s="325"/>
      <c r="AA38" s="325"/>
      <c r="AB38" s="325"/>
      <c r="AC38" s="325"/>
      <c r="AD38" s="139"/>
      <c r="AF38" s="1" t="s">
        <v>28</v>
      </c>
    </row>
    <row r="39" spans="1:34" ht="24" customHeight="1" x14ac:dyDescent="0.45">
      <c r="A39" s="136"/>
      <c r="B39" s="106"/>
      <c r="C39" s="316" t="s">
        <v>76</v>
      </c>
      <c r="D39" s="316"/>
      <c r="E39" s="317" t="s">
        <v>127</v>
      </c>
      <c r="F39" s="317"/>
      <c r="G39" s="317"/>
      <c r="H39" s="317"/>
      <c r="I39" s="317"/>
      <c r="J39" s="317"/>
      <c r="K39" s="317"/>
      <c r="L39" s="317"/>
      <c r="M39" s="317"/>
      <c r="N39" s="317"/>
      <c r="O39" s="107"/>
      <c r="P39" s="136"/>
      <c r="Q39" s="106"/>
      <c r="R39" s="316" t="s">
        <v>76</v>
      </c>
      <c r="S39" s="316"/>
      <c r="T39" s="317" t="s">
        <v>127</v>
      </c>
      <c r="U39" s="317"/>
      <c r="V39" s="317"/>
      <c r="W39" s="317"/>
      <c r="X39" s="317"/>
      <c r="Y39" s="317"/>
      <c r="Z39" s="317"/>
      <c r="AA39" s="317"/>
      <c r="AB39" s="317"/>
      <c r="AC39" s="317"/>
      <c r="AD39" s="137"/>
      <c r="AF39" s="1" t="s">
        <v>26</v>
      </c>
    </row>
    <row r="40" spans="1:34" ht="14.4" thickBot="1" x14ac:dyDescent="0.5">
      <c r="A40" s="136"/>
      <c r="B40" s="106"/>
      <c r="C40" s="113"/>
      <c r="D40" s="113"/>
      <c r="E40" s="113"/>
      <c r="F40" s="113"/>
      <c r="G40" s="113"/>
      <c r="H40" s="113"/>
      <c r="I40" s="113"/>
      <c r="J40" s="113"/>
      <c r="K40" s="113"/>
      <c r="L40" s="113"/>
      <c r="M40" s="113"/>
      <c r="N40" s="107"/>
      <c r="O40" s="107"/>
      <c r="P40" s="136"/>
      <c r="Q40" s="106"/>
      <c r="R40" s="113"/>
      <c r="S40" s="113"/>
      <c r="T40" s="113"/>
      <c r="U40" s="113"/>
      <c r="V40" s="113"/>
      <c r="W40" s="113"/>
      <c r="X40" s="113"/>
      <c r="Y40" s="113"/>
      <c r="Z40" s="113"/>
      <c r="AA40" s="113"/>
      <c r="AB40" s="113"/>
      <c r="AC40" s="107"/>
      <c r="AD40" s="137"/>
      <c r="AF40" s="1" t="s">
        <v>24</v>
      </c>
    </row>
    <row r="41" spans="1:34" ht="24" customHeight="1" thickTop="1" thickBot="1" x14ac:dyDescent="0.5">
      <c r="A41" s="136"/>
      <c r="B41" s="318" t="s">
        <v>129</v>
      </c>
      <c r="C41" s="319"/>
      <c r="D41" s="320"/>
      <c r="E41" s="112"/>
      <c r="F41" s="112"/>
      <c r="G41" s="112"/>
      <c r="H41" s="112"/>
      <c r="I41" s="112"/>
      <c r="J41" s="112"/>
      <c r="K41" s="112"/>
      <c r="L41" s="112"/>
      <c r="M41" s="112"/>
      <c r="N41" s="107"/>
      <c r="O41" s="107"/>
      <c r="P41" s="136"/>
      <c r="Q41" s="318" t="s">
        <v>129</v>
      </c>
      <c r="R41" s="319"/>
      <c r="S41" s="320"/>
      <c r="T41" s="112"/>
      <c r="U41" s="112"/>
      <c r="V41" s="112"/>
      <c r="W41" s="112"/>
      <c r="X41" s="112"/>
      <c r="Y41" s="112"/>
      <c r="Z41" s="112"/>
      <c r="AA41" s="112"/>
      <c r="AB41" s="112"/>
      <c r="AC41" s="107"/>
      <c r="AD41" s="137"/>
    </row>
    <row r="42" spans="1:34" ht="7.95" customHeight="1" thickTop="1" x14ac:dyDescent="0.45">
      <c r="A42" s="136"/>
      <c r="B42" s="107"/>
      <c r="C42" s="113"/>
      <c r="D42" s="107"/>
      <c r="E42" s="113"/>
      <c r="F42" s="113"/>
      <c r="G42" s="113"/>
      <c r="H42" s="113"/>
      <c r="I42" s="113"/>
      <c r="J42" s="113"/>
      <c r="K42" s="113"/>
      <c r="L42" s="113"/>
      <c r="M42" s="113"/>
      <c r="N42" s="107"/>
      <c r="O42" s="107"/>
      <c r="P42" s="136"/>
      <c r="Q42" s="107"/>
      <c r="R42" s="113"/>
      <c r="S42" s="107"/>
      <c r="T42" s="113"/>
      <c r="U42" s="113"/>
      <c r="V42" s="113"/>
      <c r="W42" s="113"/>
      <c r="X42" s="113"/>
      <c r="Y42" s="113"/>
      <c r="Z42" s="113"/>
      <c r="AA42" s="113"/>
      <c r="AB42" s="113"/>
      <c r="AC42" s="107"/>
      <c r="AD42" s="137"/>
      <c r="AF42" s="114" t="s">
        <v>76</v>
      </c>
    </row>
    <row r="43" spans="1:34" ht="25.8" customHeight="1" x14ac:dyDescent="0.45">
      <c r="A43" s="136"/>
      <c r="B43" s="124" t="s">
        <v>130</v>
      </c>
      <c r="C43" s="125"/>
      <c r="D43" s="126" t="s">
        <v>85</v>
      </c>
      <c r="E43" s="126"/>
      <c r="F43" s="126" t="s">
        <v>86</v>
      </c>
      <c r="G43" s="107"/>
      <c r="H43" s="107"/>
      <c r="I43" s="124" t="s">
        <v>136</v>
      </c>
      <c r="J43" s="125"/>
      <c r="K43" s="126" t="s">
        <v>85</v>
      </c>
      <c r="L43" s="126"/>
      <c r="M43" s="126" t="s">
        <v>86</v>
      </c>
      <c r="N43" s="107"/>
      <c r="O43" s="107"/>
      <c r="P43" s="136"/>
      <c r="Q43" s="124" t="s">
        <v>130</v>
      </c>
      <c r="R43" s="125"/>
      <c r="S43" s="126" t="s">
        <v>85</v>
      </c>
      <c r="T43" s="126"/>
      <c r="U43" s="126" t="s">
        <v>86</v>
      </c>
      <c r="V43" s="107"/>
      <c r="W43" s="107"/>
      <c r="X43" s="124" t="s">
        <v>136</v>
      </c>
      <c r="Y43" s="125"/>
      <c r="Z43" s="126" t="s">
        <v>85</v>
      </c>
      <c r="AA43" s="126"/>
      <c r="AB43" s="126" t="s">
        <v>86</v>
      </c>
      <c r="AC43" s="107"/>
      <c r="AD43" s="137"/>
      <c r="AF43" s="115" t="s">
        <v>127</v>
      </c>
    </row>
    <row r="44" spans="1:34" ht="25.8" customHeight="1" x14ac:dyDescent="0.45">
      <c r="A44" s="136"/>
      <c r="B44" s="127" t="s">
        <v>131</v>
      </c>
      <c r="C44" s="128"/>
      <c r="D44" s="129" t="s">
        <v>85</v>
      </c>
      <c r="E44" s="129"/>
      <c r="F44" s="129" t="s">
        <v>86</v>
      </c>
      <c r="G44" s="107"/>
      <c r="H44" s="107"/>
      <c r="I44" s="127" t="s">
        <v>137</v>
      </c>
      <c r="J44" s="128"/>
      <c r="K44" s="129" t="s">
        <v>85</v>
      </c>
      <c r="L44" s="129"/>
      <c r="M44" s="129" t="s">
        <v>86</v>
      </c>
      <c r="N44" s="107"/>
      <c r="O44" s="107"/>
      <c r="P44" s="136"/>
      <c r="Q44" s="127" t="s">
        <v>131</v>
      </c>
      <c r="R44" s="128"/>
      <c r="S44" s="129" t="s">
        <v>85</v>
      </c>
      <c r="T44" s="129"/>
      <c r="U44" s="129" t="s">
        <v>86</v>
      </c>
      <c r="V44" s="107"/>
      <c r="W44" s="107"/>
      <c r="X44" s="127" t="s">
        <v>137</v>
      </c>
      <c r="Y44" s="128"/>
      <c r="Z44" s="129" t="s">
        <v>85</v>
      </c>
      <c r="AA44" s="129"/>
      <c r="AB44" s="129" t="s">
        <v>86</v>
      </c>
      <c r="AC44" s="107"/>
      <c r="AD44" s="137"/>
      <c r="AF44" s="1" t="s">
        <v>18</v>
      </c>
    </row>
    <row r="45" spans="1:34" ht="25.8" customHeight="1" x14ac:dyDescent="0.45">
      <c r="A45" s="136"/>
      <c r="B45" s="127" t="s">
        <v>132</v>
      </c>
      <c r="C45" s="129"/>
      <c r="D45" s="129" t="s">
        <v>128</v>
      </c>
      <c r="E45" s="129"/>
      <c r="F45" s="129" t="s">
        <v>86</v>
      </c>
      <c r="G45" s="107"/>
      <c r="H45" s="107"/>
      <c r="I45" s="127" t="s">
        <v>138</v>
      </c>
      <c r="J45" s="129"/>
      <c r="K45" s="129" t="s">
        <v>128</v>
      </c>
      <c r="L45" s="129"/>
      <c r="M45" s="129" t="s">
        <v>86</v>
      </c>
      <c r="N45" s="107"/>
      <c r="O45" s="107"/>
      <c r="P45" s="136"/>
      <c r="Q45" s="127" t="s">
        <v>132</v>
      </c>
      <c r="R45" s="129"/>
      <c r="S45" s="129" t="s">
        <v>128</v>
      </c>
      <c r="T45" s="129"/>
      <c r="U45" s="129" t="s">
        <v>86</v>
      </c>
      <c r="V45" s="107"/>
      <c r="W45" s="107"/>
      <c r="X45" s="127" t="s">
        <v>138</v>
      </c>
      <c r="Y45" s="129"/>
      <c r="Z45" s="129" t="s">
        <v>128</v>
      </c>
      <c r="AA45" s="129"/>
      <c r="AB45" s="129" t="s">
        <v>86</v>
      </c>
      <c r="AC45" s="107"/>
      <c r="AD45" s="137"/>
      <c r="AF45" s="1" t="s">
        <v>16</v>
      </c>
    </row>
    <row r="46" spans="1:34" ht="25.8" customHeight="1" x14ac:dyDescent="0.45">
      <c r="A46" s="136"/>
      <c r="B46" s="127" t="s">
        <v>133</v>
      </c>
      <c r="C46" s="129"/>
      <c r="D46" s="129" t="s">
        <v>128</v>
      </c>
      <c r="E46" s="129"/>
      <c r="F46" s="129" t="s">
        <v>86</v>
      </c>
      <c r="G46" s="107"/>
      <c r="H46" s="107"/>
      <c r="I46" s="127" t="s">
        <v>139</v>
      </c>
      <c r="J46" s="129"/>
      <c r="K46" s="129" t="s">
        <v>128</v>
      </c>
      <c r="L46" s="129"/>
      <c r="M46" s="129" t="s">
        <v>86</v>
      </c>
      <c r="N46" s="107"/>
      <c r="O46" s="107"/>
      <c r="P46" s="136"/>
      <c r="Q46" s="127" t="s">
        <v>133</v>
      </c>
      <c r="R46" s="129"/>
      <c r="S46" s="129" t="s">
        <v>128</v>
      </c>
      <c r="T46" s="129"/>
      <c r="U46" s="129" t="s">
        <v>86</v>
      </c>
      <c r="V46" s="107"/>
      <c r="W46" s="107"/>
      <c r="X46" s="127" t="s">
        <v>139</v>
      </c>
      <c r="Y46" s="129"/>
      <c r="Z46" s="129" t="s">
        <v>128</v>
      </c>
      <c r="AA46" s="129"/>
      <c r="AB46" s="129" t="s">
        <v>86</v>
      </c>
      <c r="AC46" s="107"/>
      <c r="AD46" s="137"/>
      <c r="AF46" s="1" t="s">
        <v>14</v>
      </c>
    </row>
    <row r="47" spans="1:34" ht="25.8" customHeight="1" x14ac:dyDescent="0.45">
      <c r="A47" s="136"/>
      <c r="B47" s="127" t="s">
        <v>134</v>
      </c>
      <c r="C47" s="129"/>
      <c r="D47" s="129" t="s">
        <v>128</v>
      </c>
      <c r="E47" s="129"/>
      <c r="F47" s="129" t="s">
        <v>86</v>
      </c>
      <c r="G47" s="107"/>
      <c r="H47" s="107"/>
      <c r="I47" s="127" t="s">
        <v>140</v>
      </c>
      <c r="J47" s="129"/>
      <c r="K47" s="129" t="s">
        <v>128</v>
      </c>
      <c r="L47" s="129"/>
      <c r="M47" s="129" t="s">
        <v>86</v>
      </c>
      <c r="N47" s="107"/>
      <c r="O47" s="107"/>
      <c r="P47" s="136"/>
      <c r="Q47" s="127" t="s">
        <v>134</v>
      </c>
      <c r="R47" s="129"/>
      <c r="S47" s="129" t="s">
        <v>128</v>
      </c>
      <c r="T47" s="129"/>
      <c r="U47" s="129" t="s">
        <v>86</v>
      </c>
      <c r="V47" s="107"/>
      <c r="W47" s="107"/>
      <c r="X47" s="127" t="s">
        <v>140</v>
      </c>
      <c r="Y47" s="129"/>
      <c r="Z47" s="129" t="s">
        <v>128</v>
      </c>
      <c r="AA47" s="129"/>
      <c r="AB47" s="129" t="s">
        <v>86</v>
      </c>
      <c r="AC47" s="107"/>
      <c r="AD47" s="137"/>
      <c r="AF47" s="1" t="s">
        <v>97</v>
      </c>
    </row>
    <row r="48" spans="1:34" ht="25.8" customHeight="1" x14ac:dyDescent="0.45">
      <c r="A48" s="136"/>
      <c r="B48" s="127" t="s">
        <v>135</v>
      </c>
      <c r="C48" s="129"/>
      <c r="D48" s="129" t="s">
        <v>128</v>
      </c>
      <c r="E48" s="129"/>
      <c r="F48" s="129" t="s">
        <v>86</v>
      </c>
      <c r="G48" s="107"/>
      <c r="H48" s="107"/>
      <c r="I48" s="127" t="s">
        <v>141</v>
      </c>
      <c r="J48" s="129"/>
      <c r="K48" s="129" t="s">
        <v>128</v>
      </c>
      <c r="L48" s="129"/>
      <c r="M48" s="129" t="s">
        <v>86</v>
      </c>
      <c r="N48" s="107"/>
      <c r="O48" s="107"/>
      <c r="P48" s="136"/>
      <c r="Q48" s="127" t="s">
        <v>135</v>
      </c>
      <c r="R48" s="129"/>
      <c r="S48" s="129" t="s">
        <v>128</v>
      </c>
      <c r="T48" s="129"/>
      <c r="U48" s="129" t="s">
        <v>86</v>
      </c>
      <c r="V48" s="107"/>
      <c r="W48" s="107"/>
      <c r="X48" s="127" t="s">
        <v>141</v>
      </c>
      <c r="Y48" s="129"/>
      <c r="Z48" s="129" t="s">
        <v>128</v>
      </c>
      <c r="AA48" s="129"/>
      <c r="AB48" s="129" t="s">
        <v>86</v>
      </c>
      <c r="AC48" s="107"/>
      <c r="AD48" s="137"/>
      <c r="AF48" s="1" t="s">
        <v>12</v>
      </c>
    </row>
    <row r="49" spans="1:33" ht="13.2" thickBot="1" x14ac:dyDescent="0.5">
      <c r="A49" s="136"/>
      <c r="B49" s="107"/>
      <c r="C49" s="113"/>
      <c r="D49" s="113"/>
      <c r="E49" s="113"/>
      <c r="F49" s="113"/>
      <c r="G49" s="113"/>
      <c r="H49" s="113"/>
      <c r="I49" s="113"/>
      <c r="J49" s="113"/>
      <c r="K49" s="113"/>
      <c r="L49" s="113"/>
      <c r="M49" s="113"/>
      <c r="N49" s="107"/>
      <c r="O49" s="107"/>
      <c r="P49" s="136"/>
      <c r="Q49" s="107"/>
      <c r="R49" s="113"/>
      <c r="S49" s="113"/>
      <c r="T49" s="113"/>
      <c r="U49" s="113"/>
      <c r="V49" s="113"/>
      <c r="W49" s="113"/>
      <c r="X49" s="113"/>
      <c r="Y49" s="113"/>
      <c r="Z49" s="113"/>
      <c r="AA49" s="113"/>
      <c r="AB49" s="113"/>
      <c r="AC49" s="107"/>
      <c r="AD49" s="137"/>
      <c r="AF49" s="1" t="s">
        <v>111</v>
      </c>
    </row>
    <row r="50" spans="1:33" ht="24" customHeight="1" thickTop="1" thickBot="1" x14ac:dyDescent="0.5">
      <c r="A50" s="136"/>
      <c r="B50" s="318" t="s">
        <v>143</v>
      </c>
      <c r="C50" s="319"/>
      <c r="D50" s="320"/>
      <c r="E50" s="113"/>
      <c r="F50" s="113"/>
      <c r="G50" s="113"/>
      <c r="H50" s="113"/>
      <c r="I50" s="113"/>
      <c r="J50" s="113"/>
      <c r="K50" s="113"/>
      <c r="L50" s="113"/>
      <c r="M50" s="113"/>
      <c r="N50" s="107"/>
      <c r="O50" s="107"/>
      <c r="P50" s="136"/>
      <c r="Q50" s="318" t="s">
        <v>143</v>
      </c>
      <c r="R50" s="319"/>
      <c r="S50" s="320"/>
      <c r="T50" s="113"/>
      <c r="U50" s="113"/>
      <c r="V50" s="113"/>
      <c r="W50" s="113"/>
      <c r="X50" s="113"/>
      <c r="Y50" s="113"/>
      <c r="Z50" s="113"/>
      <c r="AA50" s="113"/>
      <c r="AB50" s="113"/>
      <c r="AC50" s="107"/>
      <c r="AD50" s="137"/>
      <c r="AF50" s="1" t="s">
        <v>109</v>
      </c>
    </row>
    <row r="51" spans="1:33" ht="24" customHeight="1" thickTop="1" x14ac:dyDescent="0.45">
      <c r="A51" s="136"/>
      <c r="B51" s="116"/>
      <c r="C51" s="117"/>
      <c r="D51" s="117"/>
      <c r="E51" s="117"/>
      <c r="F51" s="117"/>
      <c r="G51" s="117"/>
      <c r="H51" s="117"/>
      <c r="I51" s="117"/>
      <c r="J51" s="117"/>
      <c r="K51" s="117"/>
      <c r="L51" s="117"/>
      <c r="M51" s="117"/>
      <c r="N51" s="118"/>
      <c r="O51" s="107"/>
      <c r="P51" s="136"/>
      <c r="Q51" s="116"/>
      <c r="R51" s="117"/>
      <c r="S51" s="117"/>
      <c r="T51" s="117"/>
      <c r="U51" s="117"/>
      <c r="V51" s="117"/>
      <c r="W51" s="117"/>
      <c r="X51" s="117"/>
      <c r="Y51" s="117"/>
      <c r="Z51" s="117"/>
      <c r="AA51" s="117"/>
      <c r="AB51" s="117"/>
      <c r="AC51" s="118"/>
      <c r="AD51" s="137"/>
      <c r="AF51" s="1" t="s">
        <v>110</v>
      </c>
    </row>
    <row r="52" spans="1:33" ht="24" customHeight="1" x14ac:dyDescent="0.45">
      <c r="A52" s="136"/>
      <c r="B52" s="119"/>
      <c r="C52" s="113"/>
      <c r="D52" s="113"/>
      <c r="E52" s="113"/>
      <c r="F52" s="113"/>
      <c r="G52" s="113"/>
      <c r="H52" s="113"/>
      <c r="I52" s="113"/>
      <c r="J52" s="113"/>
      <c r="K52" s="113"/>
      <c r="L52" s="113"/>
      <c r="M52" s="113"/>
      <c r="N52" s="120"/>
      <c r="O52" s="107"/>
      <c r="P52" s="136"/>
      <c r="Q52" s="119"/>
      <c r="R52" s="113"/>
      <c r="S52" s="113"/>
      <c r="T52" s="113"/>
      <c r="U52" s="113"/>
      <c r="V52" s="113"/>
      <c r="W52" s="113"/>
      <c r="X52" s="113"/>
      <c r="Y52" s="113"/>
      <c r="Z52" s="113"/>
      <c r="AA52" s="113"/>
      <c r="AB52" s="113"/>
      <c r="AC52" s="120"/>
      <c r="AD52" s="137"/>
      <c r="AF52" s="1" t="s">
        <v>112</v>
      </c>
    </row>
    <row r="53" spans="1:33" ht="24" customHeight="1" x14ac:dyDescent="0.45">
      <c r="A53" s="136"/>
      <c r="B53" s="119"/>
      <c r="C53" s="113"/>
      <c r="D53" s="113"/>
      <c r="E53" s="107"/>
      <c r="F53" s="107"/>
      <c r="G53" s="107"/>
      <c r="H53" s="107"/>
      <c r="I53" s="107"/>
      <c r="J53" s="107"/>
      <c r="K53" s="107"/>
      <c r="L53" s="107"/>
      <c r="M53" s="107"/>
      <c r="N53" s="120"/>
      <c r="O53" s="107"/>
      <c r="P53" s="136"/>
      <c r="Q53" s="119"/>
      <c r="R53" s="113"/>
      <c r="S53" s="113"/>
      <c r="T53" s="107"/>
      <c r="U53" s="107"/>
      <c r="V53" s="107"/>
      <c r="W53" s="107"/>
      <c r="X53" s="107"/>
      <c r="Y53" s="107"/>
      <c r="Z53" s="107"/>
      <c r="AA53" s="107"/>
      <c r="AB53" s="107"/>
      <c r="AC53" s="120"/>
      <c r="AD53" s="137"/>
      <c r="AF53" s="109"/>
      <c r="AG53" s="114"/>
    </row>
    <row r="54" spans="1:33" ht="24" customHeight="1" x14ac:dyDescent="0.45">
      <c r="A54" s="136"/>
      <c r="B54" s="119"/>
      <c r="C54" s="113"/>
      <c r="D54" s="113"/>
      <c r="E54" s="113"/>
      <c r="F54" s="113"/>
      <c r="G54" s="113"/>
      <c r="H54" s="113"/>
      <c r="I54" s="113"/>
      <c r="J54" s="113"/>
      <c r="K54" s="113"/>
      <c r="L54" s="113"/>
      <c r="M54" s="113"/>
      <c r="N54" s="120"/>
      <c r="O54" s="107"/>
      <c r="P54" s="136"/>
      <c r="Q54" s="119"/>
      <c r="R54" s="113"/>
      <c r="S54" s="113"/>
      <c r="T54" s="113"/>
      <c r="U54" s="113"/>
      <c r="V54" s="113"/>
      <c r="W54" s="113"/>
      <c r="X54" s="113"/>
      <c r="Y54" s="113"/>
      <c r="Z54" s="113"/>
      <c r="AA54" s="113"/>
      <c r="AB54" s="113"/>
      <c r="AC54" s="120"/>
      <c r="AD54" s="137"/>
      <c r="AG54" s="115"/>
    </row>
    <row r="55" spans="1:33" ht="24" customHeight="1" x14ac:dyDescent="0.45">
      <c r="A55" s="136"/>
      <c r="B55" s="119"/>
      <c r="C55" s="113"/>
      <c r="D55" s="113"/>
      <c r="E55" s="113"/>
      <c r="F55" s="113"/>
      <c r="G55" s="113"/>
      <c r="H55" s="113"/>
      <c r="I55" s="113"/>
      <c r="J55" s="113"/>
      <c r="K55" s="113"/>
      <c r="L55" s="113"/>
      <c r="M55" s="113"/>
      <c r="N55" s="120"/>
      <c r="O55" s="107"/>
      <c r="P55" s="136"/>
      <c r="Q55" s="119"/>
      <c r="R55" s="113"/>
      <c r="S55" s="113"/>
      <c r="T55" s="113"/>
      <c r="U55" s="113"/>
      <c r="V55" s="113"/>
      <c r="W55" s="113"/>
      <c r="X55" s="113"/>
      <c r="Y55" s="113"/>
      <c r="Z55" s="113"/>
      <c r="AA55" s="113"/>
      <c r="AB55" s="113"/>
      <c r="AC55" s="120"/>
      <c r="AD55" s="137"/>
    </row>
    <row r="56" spans="1:33" ht="24" customHeight="1" x14ac:dyDescent="0.45">
      <c r="A56" s="136"/>
      <c r="B56" s="119"/>
      <c r="C56" s="113"/>
      <c r="D56" s="113"/>
      <c r="E56" s="113"/>
      <c r="F56" s="113"/>
      <c r="G56" s="113"/>
      <c r="H56" s="113"/>
      <c r="I56" s="113"/>
      <c r="J56" s="113"/>
      <c r="K56" s="113"/>
      <c r="L56" s="113"/>
      <c r="M56" s="113"/>
      <c r="N56" s="120"/>
      <c r="O56" s="107"/>
      <c r="P56" s="136"/>
      <c r="Q56" s="119"/>
      <c r="R56" s="113"/>
      <c r="S56" s="113"/>
      <c r="T56" s="113"/>
      <c r="U56" s="113"/>
      <c r="V56" s="113"/>
      <c r="W56" s="113"/>
      <c r="X56" s="113"/>
      <c r="Y56" s="113"/>
      <c r="Z56" s="113"/>
      <c r="AA56" s="113"/>
      <c r="AB56" s="113"/>
      <c r="AC56" s="120"/>
      <c r="AD56" s="137"/>
    </row>
    <row r="57" spans="1:33" ht="24" customHeight="1" x14ac:dyDescent="0.45">
      <c r="A57" s="136"/>
      <c r="B57" s="119"/>
      <c r="C57" s="113"/>
      <c r="D57" s="113"/>
      <c r="E57" s="113"/>
      <c r="F57" s="113"/>
      <c r="G57" s="113"/>
      <c r="H57" s="113"/>
      <c r="I57" s="113"/>
      <c r="J57" s="113"/>
      <c r="K57" s="113"/>
      <c r="L57" s="113"/>
      <c r="M57" s="113"/>
      <c r="N57" s="120"/>
      <c r="O57" s="107"/>
      <c r="P57" s="136"/>
      <c r="Q57" s="119"/>
      <c r="R57" s="113"/>
      <c r="S57" s="113"/>
      <c r="T57" s="113"/>
      <c r="U57" s="113"/>
      <c r="V57" s="113"/>
      <c r="W57" s="113"/>
      <c r="X57" s="113"/>
      <c r="Y57" s="113"/>
      <c r="Z57" s="113"/>
      <c r="AA57" s="113"/>
      <c r="AB57" s="113"/>
      <c r="AC57" s="120"/>
      <c r="AD57" s="137"/>
    </row>
    <row r="58" spans="1:33" ht="24" customHeight="1" x14ac:dyDescent="0.45">
      <c r="A58" s="136"/>
      <c r="B58" s="119"/>
      <c r="C58" s="113"/>
      <c r="D58" s="113"/>
      <c r="E58" s="113"/>
      <c r="F58" s="113"/>
      <c r="G58" s="113"/>
      <c r="H58" s="113"/>
      <c r="I58" s="113"/>
      <c r="J58" s="113"/>
      <c r="K58" s="113"/>
      <c r="L58" s="113"/>
      <c r="M58" s="113"/>
      <c r="N58" s="120"/>
      <c r="O58" s="107"/>
      <c r="P58" s="136"/>
      <c r="Q58" s="119"/>
      <c r="R58" s="113"/>
      <c r="S58" s="113"/>
      <c r="T58" s="113"/>
      <c r="U58" s="113"/>
      <c r="V58" s="113"/>
      <c r="W58" s="113"/>
      <c r="X58" s="113"/>
      <c r="Y58" s="113"/>
      <c r="Z58" s="113"/>
      <c r="AA58" s="113"/>
      <c r="AB58" s="113"/>
      <c r="AC58" s="120"/>
      <c r="AD58" s="137"/>
    </row>
    <row r="59" spans="1:33" ht="24" customHeight="1" thickBot="1" x14ac:dyDescent="0.5">
      <c r="A59" s="136"/>
      <c r="B59" s="121"/>
      <c r="C59" s="122"/>
      <c r="D59" s="122"/>
      <c r="E59" s="122"/>
      <c r="F59" s="122"/>
      <c r="G59" s="122"/>
      <c r="H59" s="122"/>
      <c r="I59" s="122"/>
      <c r="J59" s="122"/>
      <c r="K59" s="122"/>
      <c r="L59" s="122"/>
      <c r="M59" s="122"/>
      <c r="N59" s="123"/>
      <c r="O59" s="107"/>
      <c r="P59" s="136"/>
      <c r="Q59" s="121"/>
      <c r="R59" s="122"/>
      <c r="S59" s="122"/>
      <c r="T59" s="122"/>
      <c r="U59" s="122"/>
      <c r="V59" s="122"/>
      <c r="W59" s="122"/>
      <c r="X59" s="122"/>
      <c r="Y59" s="122"/>
      <c r="Z59" s="122"/>
      <c r="AA59" s="122"/>
      <c r="AB59" s="122"/>
      <c r="AC59" s="123"/>
      <c r="AD59" s="137"/>
    </row>
    <row r="60" spans="1:33" ht="13.2" customHeight="1" thickTop="1" thickBot="1" x14ac:dyDescent="0.5">
      <c r="A60" s="140"/>
      <c r="B60" s="141"/>
      <c r="C60" s="142"/>
      <c r="D60" s="142"/>
      <c r="E60" s="142"/>
      <c r="F60" s="142"/>
      <c r="G60" s="142"/>
      <c r="H60" s="142"/>
      <c r="I60" s="142"/>
      <c r="J60" s="142"/>
      <c r="K60" s="142"/>
      <c r="L60" s="142"/>
      <c r="M60" s="142"/>
      <c r="N60" s="141"/>
      <c r="O60" s="141"/>
      <c r="P60" s="140"/>
      <c r="Q60" s="141"/>
      <c r="R60" s="142"/>
      <c r="S60" s="142"/>
      <c r="T60" s="142"/>
      <c r="U60" s="142"/>
      <c r="V60" s="142"/>
      <c r="W60" s="142"/>
      <c r="X60" s="142"/>
      <c r="Y60" s="142"/>
      <c r="Z60" s="142"/>
      <c r="AA60" s="142"/>
      <c r="AB60" s="142"/>
      <c r="AC60" s="141"/>
      <c r="AD60" s="143"/>
    </row>
  </sheetData>
  <mergeCells count="60">
    <mergeCell ref="B50:D50"/>
    <mergeCell ref="Q50:S50"/>
    <mergeCell ref="G4:N4"/>
    <mergeCell ref="V4:AC4"/>
    <mergeCell ref="G34:N34"/>
    <mergeCell ref="V34:AC34"/>
    <mergeCell ref="C39:D39"/>
    <mergeCell ref="E39:N39"/>
    <mergeCell ref="R39:S39"/>
    <mergeCell ref="T39:AC39"/>
    <mergeCell ref="B41:D41"/>
    <mergeCell ref="Q41:S41"/>
    <mergeCell ref="C37:D37"/>
    <mergeCell ref="E37:N37"/>
    <mergeCell ref="R37:S37"/>
    <mergeCell ref="T37:AC37"/>
    <mergeCell ref="C38:D38"/>
    <mergeCell ref="E38:N38"/>
    <mergeCell ref="R38:S38"/>
    <mergeCell ref="T38:AC38"/>
    <mergeCell ref="T34:U34"/>
    <mergeCell ref="E35:F35"/>
    <mergeCell ref="G35:N35"/>
    <mergeCell ref="T35:U35"/>
    <mergeCell ref="V35:AC35"/>
    <mergeCell ref="E36:N36"/>
    <mergeCell ref="T36:AC36"/>
    <mergeCell ref="Q11:S11"/>
    <mergeCell ref="Q20:S20"/>
    <mergeCell ref="B32:D32"/>
    <mergeCell ref="Q32:S32"/>
    <mergeCell ref="C34:D34"/>
    <mergeCell ref="E34:F34"/>
    <mergeCell ref="R34:S34"/>
    <mergeCell ref="R7:S7"/>
    <mergeCell ref="T7:AC7"/>
    <mergeCell ref="R8:S8"/>
    <mergeCell ref="T8:AC8"/>
    <mergeCell ref="R9:S9"/>
    <mergeCell ref="T9:AC9"/>
    <mergeCell ref="T6:AC6"/>
    <mergeCell ref="B2:D2"/>
    <mergeCell ref="E5:F5"/>
    <mergeCell ref="E4:F4"/>
    <mergeCell ref="G5:N5"/>
    <mergeCell ref="E6:N6"/>
    <mergeCell ref="Q2:S2"/>
    <mergeCell ref="R4:S4"/>
    <mergeCell ref="T4:U4"/>
    <mergeCell ref="T5:U5"/>
    <mergeCell ref="V5:AC5"/>
    <mergeCell ref="C9:D9"/>
    <mergeCell ref="E8:N8"/>
    <mergeCell ref="B11:D11"/>
    <mergeCell ref="B20:D20"/>
    <mergeCell ref="C4:D4"/>
    <mergeCell ref="C7:D7"/>
    <mergeCell ref="C8:D8"/>
    <mergeCell ref="E9:N9"/>
    <mergeCell ref="E7:N7"/>
  </mergeCells>
  <phoneticPr fontId="5"/>
  <dataValidations count="5">
    <dataValidation type="list" allowBlank="1" showInputMessage="1" showErrorMessage="1" sqref="E7:N7 E37:N37 T7:AC7 T37:AC37">
      <formula1>$AF$4:$AF$21</formula1>
    </dataValidation>
    <dataValidation type="list" allowBlank="1" showInputMessage="1" showErrorMessage="1" sqref="E8:N8 E38:N38 T8:AC8 T38:AC38">
      <formula1>$AF$24:$AF$40</formula1>
    </dataValidation>
    <dataValidation type="list" allowBlank="1" showInputMessage="1" showErrorMessage="1" sqref="E9:N9 E39:N39 T9:AC9 T39:AC39">
      <formula1>$AF$43:$AF$52</formula1>
    </dataValidation>
    <dataValidation type="list" allowBlank="1" showInputMessage="1" showErrorMessage="1" sqref="J43:J48 J13:J18 C43:C48 C13:C18 Y13:Y18 R13:R18 Y43:Y48 R43:R48">
      <formula1>$AG$4:$AG$15</formula1>
    </dataValidation>
    <dataValidation type="list" allowBlank="1" showInputMessage="1" showErrorMessage="1" sqref="E13:E18 L13:L18 E43:E48 L43:L48 T13:T18 AA13:AA18 T43:T48 AA43:AA48">
      <formula1>$AH$4:$AH$34</formula1>
    </dataValidation>
  </dataValidations>
  <pageMargins left="0.3" right="0.23622047244094491" top="0.33" bottom="0.31496062992125984" header="0.16" footer="0.31496062992125984"/>
  <pageSetup paperSize="9" scale="60" orientation="portrait" r:id="rId1"/>
  <headerFooter>
    <oddHeader>&amp;R個別事業報告書様式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8" r:id="rId4" name="Check Box 10">
              <controlPr defaultSize="0" autoFill="0" autoLine="0" autoPict="0">
                <anchor moveWithCells="1">
                  <from>
                    <xdr:col>1</xdr:col>
                    <xdr:colOff>99060</xdr:colOff>
                    <xdr:row>3</xdr:row>
                    <xdr:rowOff>38100</xdr:rowOff>
                  </from>
                  <to>
                    <xdr:col>1</xdr:col>
                    <xdr:colOff>396240</xdr:colOff>
                    <xdr:row>3</xdr:row>
                    <xdr:rowOff>297180</xdr:rowOff>
                  </to>
                </anchor>
              </controlPr>
            </control>
          </mc:Choice>
        </mc:AlternateContent>
        <mc:AlternateContent xmlns:mc="http://schemas.openxmlformats.org/markup-compatibility/2006">
          <mc:Choice Requires="x14">
            <control shapeId="12299" r:id="rId5" name="Check Box 11">
              <controlPr defaultSize="0" autoFill="0" autoLine="0" autoPict="0">
                <anchor moveWithCells="1">
                  <from>
                    <xdr:col>1</xdr:col>
                    <xdr:colOff>99060</xdr:colOff>
                    <xdr:row>6</xdr:row>
                    <xdr:rowOff>38100</xdr:rowOff>
                  </from>
                  <to>
                    <xdr:col>1</xdr:col>
                    <xdr:colOff>396240</xdr:colOff>
                    <xdr:row>6</xdr:row>
                    <xdr:rowOff>297180</xdr:rowOff>
                  </to>
                </anchor>
              </controlPr>
            </control>
          </mc:Choice>
        </mc:AlternateContent>
        <mc:AlternateContent xmlns:mc="http://schemas.openxmlformats.org/markup-compatibility/2006">
          <mc:Choice Requires="x14">
            <control shapeId="12300" r:id="rId6" name="Check Box 12">
              <controlPr defaultSize="0" autoFill="0" autoLine="0" autoPict="0">
                <anchor moveWithCells="1">
                  <from>
                    <xdr:col>1</xdr:col>
                    <xdr:colOff>99060</xdr:colOff>
                    <xdr:row>7</xdr:row>
                    <xdr:rowOff>38100</xdr:rowOff>
                  </from>
                  <to>
                    <xdr:col>1</xdr:col>
                    <xdr:colOff>396240</xdr:colOff>
                    <xdr:row>7</xdr:row>
                    <xdr:rowOff>297180</xdr:rowOff>
                  </to>
                </anchor>
              </controlPr>
            </control>
          </mc:Choice>
        </mc:AlternateContent>
        <mc:AlternateContent xmlns:mc="http://schemas.openxmlformats.org/markup-compatibility/2006">
          <mc:Choice Requires="x14">
            <control shapeId="12301" r:id="rId7" name="Check Box 13">
              <controlPr defaultSize="0" autoFill="0" autoLine="0" autoPict="0">
                <anchor moveWithCells="1">
                  <from>
                    <xdr:col>1</xdr:col>
                    <xdr:colOff>99060</xdr:colOff>
                    <xdr:row>8</xdr:row>
                    <xdr:rowOff>38100</xdr:rowOff>
                  </from>
                  <to>
                    <xdr:col>1</xdr:col>
                    <xdr:colOff>396240</xdr:colOff>
                    <xdr:row>8</xdr:row>
                    <xdr:rowOff>297180</xdr:rowOff>
                  </to>
                </anchor>
              </controlPr>
            </control>
          </mc:Choice>
        </mc:AlternateContent>
        <mc:AlternateContent xmlns:mc="http://schemas.openxmlformats.org/markup-compatibility/2006">
          <mc:Choice Requires="x14">
            <control shapeId="12302" r:id="rId8" name="Check Box 14">
              <controlPr defaultSize="0" autoFill="0" autoLine="0" autoPict="0">
                <anchor moveWithCells="1">
                  <from>
                    <xdr:col>16</xdr:col>
                    <xdr:colOff>99060</xdr:colOff>
                    <xdr:row>3</xdr:row>
                    <xdr:rowOff>38100</xdr:rowOff>
                  </from>
                  <to>
                    <xdr:col>16</xdr:col>
                    <xdr:colOff>396240</xdr:colOff>
                    <xdr:row>3</xdr:row>
                    <xdr:rowOff>297180</xdr:rowOff>
                  </to>
                </anchor>
              </controlPr>
            </control>
          </mc:Choice>
        </mc:AlternateContent>
        <mc:AlternateContent xmlns:mc="http://schemas.openxmlformats.org/markup-compatibility/2006">
          <mc:Choice Requires="x14">
            <control shapeId="12303" r:id="rId9" name="Check Box 15">
              <controlPr defaultSize="0" autoFill="0" autoLine="0" autoPict="0">
                <anchor moveWithCells="1">
                  <from>
                    <xdr:col>16</xdr:col>
                    <xdr:colOff>99060</xdr:colOff>
                    <xdr:row>6</xdr:row>
                    <xdr:rowOff>38100</xdr:rowOff>
                  </from>
                  <to>
                    <xdr:col>16</xdr:col>
                    <xdr:colOff>396240</xdr:colOff>
                    <xdr:row>6</xdr:row>
                    <xdr:rowOff>297180</xdr:rowOff>
                  </to>
                </anchor>
              </controlPr>
            </control>
          </mc:Choice>
        </mc:AlternateContent>
        <mc:AlternateContent xmlns:mc="http://schemas.openxmlformats.org/markup-compatibility/2006">
          <mc:Choice Requires="x14">
            <control shapeId="12304" r:id="rId10" name="Check Box 16">
              <controlPr defaultSize="0" autoFill="0" autoLine="0" autoPict="0">
                <anchor moveWithCells="1">
                  <from>
                    <xdr:col>16</xdr:col>
                    <xdr:colOff>99060</xdr:colOff>
                    <xdr:row>7</xdr:row>
                    <xdr:rowOff>38100</xdr:rowOff>
                  </from>
                  <to>
                    <xdr:col>16</xdr:col>
                    <xdr:colOff>396240</xdr:colOff>
                    <xdr:row>7</xdr:row>
                    <xdr:rowOff>297180</xdr:rowOff>
                  </to>
                </anchor>
              </controlPr>
            </control>
          </mc:Choice>
        </mc:AlternateContent>
        <mc:AlternateContent xmlns:mc="http://schemas.openxmlformats.org/markup-compatibility/2006">
          <mc:Choice Requires="x14">
            <control shapeId="12305" r:id="rId11" name="Check Box 17">
              <controlPr defaultSize="0" autoFill="0" autoLine="0" autoPict="0">
                <anchor moveWithCells="1">
                  <from>
                    <xdr:col>16</xdr:col>
                    <xdr:colOff>99060</xdr:colOff>
                    <xdr:row>8</xdr:row>
                    <xdr:rowOff>38100</xdr:rowOff>
                  </from>
                  <to>
                    <xdr:col>16</xdr:col>
                    <xdr:colOff>396240</xdr:colOff>
                    <xdr:row>8</xdr:row>
                    <xdr:rowOff>297180</xdr:rowOff>
                  </to>
                </anchor>
              </controlPr>
            </control>
          </mc:Choice>
        </mc:AlternateContent>
        <mc:AlternateContent xmlns:mc="http://schemas.openxmlformats.org/markup-compatibility/2006">
          <mc:Choice Requires="x14">
            <control shapeId="12306" r:id="rId12" name="Check Box 18">
              <controlPr defaultSize="0" autoFill="0" autoLine="0" autoPict="0">
                <anchor moveWithCells="1">
                  <from>
                    <xdr:col>1</xdr:col>
                    <xdr:colOff>99060</xdr:colOff>
                    <xdr:row>33</xdr:row>
                    <xdr:rowOff>38100</xdr:rowOff>
                  </from>
                  <to>
                    <xdr:col>1</xdr:col>
                    <xdr:colOff>396240</xdr:colOff>
                    <xdr:row>33</xdr:row>
                    <xdr:rowOff>297180</xdr:rowOff>
                  </to>
                </anchor>
              </controlPr>
            </control>
          </mc:Choice>
        </mc:AlternateContent>
        <mc:AlternateContent xmlns:mc="http://schemas.openxmlformats.org/markup-compatibility/2006">
          <mc:Choice Requires="x14">
            <control shapeId="12307" r:id="rId13" name="Check Box 19">
              <controlPr defaultSize="0" autoFill="0" autoLine="0" autoPict="0">
                <anchor moveWithCells="1">
                  <from>
                    <xdr:col>1</xdr:col>
                    <xdr:colOff>99060</xdr:colOff>
                    <xdr:row>36</xdr:row>
                    <xdr:rowOff>38100</xdr:rowOff>
                  </from>
                  <to>
                    <xdr:col>1</xdr:col>
                    <xdr:colOff>396240</xdr:colOff>
                    <xdr:row>36</xdr:row>
                    <xdr:rowOff>297180</xdr:rowOff>
                  </to>
                </anchor>
              </controlPr>
            </control>
          </mc:Choice>
        </mc:AlternateContent>
        <mc:AlternateContent xmlns:mc="http://schemas.openxmlformats.org/markup-compatibility/2006">
          <mc:Choice Requires="x14">
            <control shapeId="12308" r:id="rId14" name="Check Box 20">
              <controlPr defaultSize="0" autoFill="0" autoLine="0" autoPict="0">
                <anchor moveWithCells="1">
                  <from>
                    <xdr:col>1</xdr:col>
                    <xdr:colOff>99060</xdr:colOff>
                    <xdr:row>37</xdr:row>
                    <xdr:rowOff>38100</xdr:rowOff>
                  </from>
                  <to>
                    <xdr:col>1</xdr:col>
                    <xdr:colOff>396240</xdr:colOff>
                    <xdr:row>37</xdr:row>
                    <xdr:rowOff>297180</xdr:rowOff>
                  </to>
                </anchor>
              </controlPr>
            </control>
          </mc:Choice>
        </mc:AlternateContent>
        <mc:AlternateContent xmlns:mc="http://schemas.openxmlformats.org/markup-compatibility/2006">
          <mc:Choice Requires="x14">
            <control shapeId="12309" r:id="rId15" name="Check Box 21">
              <controlPr defaultSize="0" autoFill="0" autoLine="0" autoPict="0">
                <anchor moveWithCells="1">
                  <from>
                    <xdr:col>1</xdr:col>
                    <xdr:colOff>99060</xdr:colOff>
                    <xdr:row>38</xdr:row>
                    <xdr:rowOff>38100</xdr:rowOff>
                  </from>
                  <to>
                    <xdr:col>1</xdr:col>
                    <xdr:colOff>396240</xdr:colOff>
                    <xdr:row>38</xdr:row>
                    <xdr:rowOff>297180</xdr:rowOff>
                  </to>
                </anchor>
              </controlPr>
            </control>
          </mc:Choice>
        </mc:AlternateContent>
        <mc:AlternateContent xmlns:mc="http://schemas.openxmlformats.org/markup-compatibility/2006">
          <mc:Choice Requires="x14">
            <control shapeId="12310" r:id="rId16" name="Check Box 22">
              <controlPr defaultSize="0" autoFill="0" autoLine="0" autoPict="0">
                <anchor moveWithCells="1">
                  <from>
                    <xdr:col>16</xdr:col>
                    <xdr:colOff>99060</xdr:colOff>
                    <xdr:row>33</xdr:row>
                    <xdr:rowOff>38100</xdr:rowOff>
                  </from>
                  <to>
                    <xdr:col>16</xdr:col>
                    <xdr:colOff>396240</xdr:colOff>
                    <xdr:row>33</xdr:row>
                    <xdr:rowOff>297180</xdr:rowOff>
                  </to>
                </anchor>
              </controlPr>
            </control>
          </mc:Choice>
        </mc:AlternateContent>
        <mc:AlternateContent xmlns:mc="http://schemas.openxmlformats.org/markup-compatibility/2006">
          <mc:Choice Requires="x14">
            <control shapeId="12311" r:id="rId17" name="Check Box 23">
              <controlPr defaultSize="0" autoFill="0" autoLine="0" autoPict="0">
                <anchor moveWithCells="1">
                  <from>
                    <xdr:col>16</xdr:col>
                    <xdr:colOff>99060</xdr:colOff>
                    <xdr:row>36</xdr:row>
                    <xdr:rowOff>38100</xdr:rowOff>
                  </from>
                  <to>
                    <xdr:col>16</xdr:col>
                    <xdr:colOff>396240</xdr:colOff>
                    <xdr:row>36</xdr:row>
                    <xdr:rowOff>297180</xdr:rowOff>
                  </to>
                </anchor>
              </controlPr>
            </control>
          </mc:Choice>
        </mc:AlternateContent>
        <mc:AlternateContent xmlns:mc="http://schemas.openxmlformats.org/markup-compatibility/2006">
          <mc:Choice Requires="x14">
            <control shapeId="12312" r:id="rId18" name="Check Box 24">
              <controlPr defaultSize="0" autoFill="0" autoLine="0" autoPict="0">
                <anchor moveWithCells="1">
                  <from>
                    <xdr:col>16</xdr:col>
                    <xdr:colOff>99060</xdr:colOff>
                    <xdr:row>37</xdr:row>
                    <xdr:rowOff>38100</xdr:rowOff>
                  </from>
                  <to>
                    <xdr:col>16</xdr:col>
                    <xdr:colOff>396240</xdr:colOff>
                    <xdr:row>37</xdr:row>
                    <xdr:rowOff>297180</xdr:rowOff>
                  </to>
                </anchor>
              </controlPr>
            </control>
          </mc:Choice>
        </mc:AlternateContent>
        <mc:AlternateContent xmlns:mc="http://schemas.openxmlformats.org/markup-compatibility/2006">
          <mc:Choice Requires="x14">
            <control shapeId="12313" r:id="rId19" name="Check Box 25">
              <controlPr defaultSize="0" autoFill="0" autoLine="0" autoPict="0">
                <anchor moveWithCells="1">
                  <from>
                    <xdr:col>16</xdr:col>
                    <xdr:colOff>99060</xdr:colOff>
                    <xdr:row>38</xdr:row>
                    <xdr:rowOff>38100</xdr:rowOff>
                  </from>
                  <to>
                    <xdr:col>16</xdr:col>
                    <xdr:colOff>396240</xdr:colOff>
                    <xdr:row>38</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様式第１号（式あり）</vt:lpstr>
      <vt:lpstr>様式第２号（請求書）（式あり）</vt:lpstr>
      <vt:lpstr>計画書・報告書　様式（式あり）</vt:lpstr>
      <vt:lpstr>実績報告書（案1）</vt:lpstr>
      <vt:lpstr>'計画書・報告書　様式（式あり）'!Print_Area</vt:lpstr>
      <vt:lpstr>'実績報告書（案1）'!Print_Area</vt:lpstr>
      <vt:lpstr>'様式第１号（式あり）'!Print_Area</vt:lpstr>
      <vt:lpstr>'様式第２号（請求書）（式あり）'!Print_Area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守山市役所</cp:lastModifiedBy>
  <cp:lastPrinted>2026-03-04T01:30:03Z</cp:lastPrinted>
  <dcterms:created xsi:type="dcterms:W3CDTF">2025-07-17T07:21:06Z</dcterms:created>
  <dcterms:modified xsi:type="dcterms:W3CDTF">2026-04-14T09:51:21Z</dcterms:modified>
</cp:coreProperties>
</file>