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5分析\03 県再提出\"/>
    </mc:Choice>
  </mc:AlternateContent>
  <workbookProtection workbookAlgorithmName="SHA-512" workbookHashValue="XB55dwgerxEQuiTWy2EPd2d4mUJpvdr7YcTA+whONrTDcawk96TIBUEUDwCOGCVcuerrC/rw0a5sLbQKZSyTDQ==" workbookSaltValue="WncvrP4xs4lLcZozCGJ4yA==" workbookSpinCount="100000" lockStructure="1"/>
  <bookViews>
    <workbookView xWindow="0" yWindow="0" windowWidth="11112" windowHeight="85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<sst xmlns="http://schemas.openxmlformats.org/spreadsheetml/2006/main" count="236" uniqueCount="115">
  <si>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</si>
  <si>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</si>
  <si>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</si>
  <si>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</si>
  <si>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</si>
  <si>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</si>
  <si>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</si>
  <si>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</si>
  <si>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</si>
  <si>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</si>
  <si>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</si>
  <si>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</si>
  <si>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</si>
  <si>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</si>
  <si>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</si>
  <si>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</si>
  <si>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</si>
  <si>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</si>
  <si>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</si>
  <si>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</si>
  <si>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</si>
  <si>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</si>
  <si>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</si>
  <si>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</si>
  <si>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</si>
  <si>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</si>
  <si>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</si>
  <si>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</si>
  <si>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</si>
  <si>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</si>
  <si>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</si>
  <si>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</si>
  <si>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</si>
  <si>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</si>
  <si>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</si>
  <si>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</si>
  <si>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</si>
  <si>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</si>
  <si>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</si>
  <si>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</si>
  <si>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</si>
  <si>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</si>
  <si>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</si>
  <si>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</si>
  <si>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</si>
  <si>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</si>
  <si>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</si>
  <si>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</si>
  <si>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</si>
  <si>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</si>
  <si>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</si>
  <si>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</si>
  <si>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</si>
  <si>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</si>
  <si>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</si>
  <si>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</si>
  <si>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</si>
  <si>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</si>
  <si>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</si>
  <si>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</si>
  <si>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</si>
  <si>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</si>
  <si>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</si>
  <si>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</si>
  <si>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</si>
  <si>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</si>
  <si>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</si>
  <si>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</si>
  <si>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</si>
  <si>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</si>
  <si>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</si>
  <si>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</si>
  <si>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</si>
  <si>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</si>
  <si>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</si>
  <si>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</si>
  <si>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</si>
  <si>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</si>
  <si>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</si>
  <si>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</si>
  <si>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</si>
  <si>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</si>
  <si>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</si>
  <si>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</si>
  <si>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</si>
  <si>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</si>
  <si>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</si>
  <si>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</si>
  <si>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</si>
  <si>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</si>
  <si>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</si>
  <si>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</si>
  <si>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</si>
  <si>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</si>
  <si>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</si>
  <si>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</si>
  <si>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</si>
  <si>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</si>
  <si>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</si>
  <si>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</si>
  <si>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</si>
  <si>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</si>
  <si>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</si>
  <si>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</si>
  <si>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</si>
  <si>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</si>
  <si>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</si>
  <si>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</si>
  <si>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</si>
  <si>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</si>
  <si>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</si>
  <si>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</si>
  <si>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</si>
  <si>
    <t>　本市では平成29年度に下水道使用料を引き上げたこと等により、各種の経営指標は改善傾向であるものの、中長期的には有収水量が伸び悩むと予測される。
　このため令和３年度に策定した令和４年度～令和13年度を期間とする第９期経営計画（経営戦略）において、この計画期間は今後本格的に訪れる下水道使用料収入減収時代を見据えた対策を講じる期間と位置づけている。
　計画方針に基づき必要不可欠な事業を先送りせず、健全経営の維持・向上を促進する中においても、使用者目線に立った適切な事業管理を実施し、効率的な経営・運営を図り、安定かつ堅実な下水道事業の運営に努める。</t>
    <rPh sb="26" eb="27">
      <t>トウ</t>
    </rPh>
    <phoneticPr fontId="4"/>
  </si>
  <si>
    <t>①経常収支比率は、類似団体と比較すると低い水準であり、令和５年度は100％を下回ったため、継続して費用削減等の経営努力を行い、健全経営の維持・向上を促進する。
③流動比率は、類似団体と比較すると下回っているものの、突発的な支払により資金ショートとならないよう運転資金を確保し、資金繰り表を基に計画的に運営しているため徐々に数値は改善しており、引き続き安定的な経営に取り組む。
④企業債残高対事業規模比率は、平成29年４月より下水道使用料を平均9.1％引き上げたことにより使用料収入が増加していること、また、企業債残高が大きく減少傾向のため比率は改善している。令和４年度は、令和３年度末で農業集落排水事業を廃止し、残債の一部を下水道事業会計が承継したことにより企業債残債が一時的に増加した。
⑤経費回収率は、96.97％となり、物価上昇や人員の適正配置等により経費が増加傾向である一方、下水道使用料の落ち着き等により使用料で回収すべき経費を全て使用料で賄えていない状況である。経営計画に基づく安定的な使用料の確保と維持管理費の増大を抑制する取り組みを実施する必要がある。
⑥汚水処理原価は、類似団体より上回っており、維持管理費の増大を抑制する取り組みを継続する。
⑧水洗化率は微増傾向が続いており、公共用水域の水質の維持改善や使用料の確保の観点から、水洗化率向上への取り組みを継続する。</t>
    <rPh sb="27" eb="29">
      <t>レイワ</t>
    </rPh>
    <rPh sb="30" eb="32">
      <t>ネンド</t>
    </rPh>
    <rPh sb="38" eb="40">
      <t>シタマワ</t>
    </rPh>
    <rPh sb="146" eb="149">
      <t>ケイカクテキ</t>
    </rPh>
    <rPh sb="150" eb="152">
      <t>ウンエイ</t>
    </rPh>
    <rPh sb="158" eb="160">
      <t>ジョジョ</t>
    </rPh>
    <rPh sb="161" eb="163">
      <t>スウチ</t>
    </rPh>
    <rPh sb="164" eb="166">
      <t>カイゼン</t>
    </rPh>
    <rPh sb="259" eb="260">
      <t>オオ</t>
    </rPh>
    <rPh sb="264" eb="266">
      <t>ケイコウ</t>
    </rPh>
    <rPh sb="279" eb="281">
      <t>レイワ</t>
    </rPh>
    <rPh sb="282" eb="284">
      <t>ネンド</t>
    </rPh>
    <rPh sb="286" eb="288">
      <t>レイワ</t>
    </rPh>
    <rPh sb="289" eb="291">
      <t>ネンド</t>
    </rPh>
    <rPh sb="291" eb="292">
      <t>マツ</t>
    </rPh>
    <rPh sb="293" eb="301">
      <t>ノウギョウシュウラクハイスイジギョウ</t>
    </rPh>
    <rPh sb="302" eb="304">
      <t>ハイシ</t>
    </rPh>
    <rPh sb="306" eb="308">
      <t>ザンサイ</t>
    </rPh>
    <rPh sb="309" eb="311">
      <t>イチブ</t>
    </rPh>
    <rPh sb="312" eb="319">
      <t>ゲスイドウジギョウカイケイ</t>
    </rPh>
    <rPh sb="320" eb="322">
      <t>ショウケイ</t>
    </rPh>
    <rPh sb="329" eb="332">
      <t>キギョウサイ</t>
    </rPh>
    <rPh sb="332" eb="334">
      <t>ザンサイ</t>
    </rPh>
    <rPh sb="335" eb="338">
      <t>イチジテキ</t>
    </rPh>
    <rPh sb="339" eb="341">
      <t>ゾウカ</t>
    </rPh>
    <rPh sb="363" eb="367">
      <t>ブッカジョウショウ</t>
    </rPh>
    <rPh sb="368" eb="370">
      <t>ジンイン</t>
    </rPh>
    <rPh sb="371" eb="373">
      <t>テキセイ</t>
    </rPh>
    <rPh sb="373" eb="375">
      <t>ハイチ</t>
    </rPh>
    <rPh sb="375" eb="376">
      <t>トウ</t>
    </rPh>
    <rPh sb="379" eb="381">
      <t>ケイヒ</t>
    </rPh>
    <rPh sb="382" eb="384">
      <t>ゾウカ</t>
    </rPh>
    <rPh sb="384" eb="386">
      <t>ケイコウ</t>
    </rPh>
    <rPh sb="389" eb="391">
      <t>イッポウ</t>
    </rPh>
    <rPh sb="392" eb="395">
      <t>ゲスイドウ</t>
    </rPh>
    <rPh sb="395" eb="398">
      <t>シヨウリョウ</t>
    </rPh>
    <rPh sb="399" eb="400">
      <t>オ</t>
    </rPh>
    <rPh sb="401" eb="402">
      <t>ツ</t>
    </rPh>
    <rPh sb="403" eb="404">
      <t>トウ</t>
    </rPh>
    <rPh sb="437" eb="439">
      <t>ケイエイ</t>
    </rPh>
    <rPh sb="439" eb="441">
      <t>ケイカク</t>
    </rPh>
    <rPh sb="442" eb="443">
      <t>モト</t>
    </rPh>
    <rPh sb="474" eb="476">
      <t>ジッシ</t>
    </rPh>
    <rPh sb="478" eb="4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</si>
</sst>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8E-429A-9737-7488756CEB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0.13</c:v>
                </c:pt>
                <c:pt idx="4">
                  <c:v>0.06</c:v>
                </c:pt>
              </c:numCache>
            </c:numRef>
          </c:val>
          <c:smooth val="0"/>
          <c:extLst>
            <c:ext xmlns:c16="http://schemas.microsoft.com/office/drawing/2014/chart" uri="{C3380CC4-5D6E-409C-BE32-E72D297353CC}">
              <c16:uniqueId val="{00000001-F88E-429A-9737-7488756CEB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44-42B9-ADC9-6A6488D1B8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64.14</c:v>
                </c:pt>
                <c:pt idx="4">
                  <c:v>60.13</c:v>
                </c:pt>
              </c:numCache>
            </c:numRef>
          </c:val>
          <c:smooth val="0"/>
          <c:extLst>
            <c:ext xmlns:c16="http://schemas.microsoft.com/office/drawing/2014/chart" uri="{C3380CC4-5D6E-409C-BE32-E72D297353CC}">
              <c16:uniqueId val="{00000001-D544-42B9-ADC9-6A6488D1B8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98.13</c:v>
                </c:pt>
                <c:pt idx="1">
                  <c:v>98.11</c:v>
                </c:pt>
                <c:pt idx="2">
                  <c:v>98.14</c:v>
                </c:pt>
                <c:pt idx="3">
                  <c:v>98.22</c:v>
                </c:pt>
                <c:pt idx="4">
                  <c:v>98.25</c:v>
                </c:pt>
              </c:numCache>
            </c:numRef>
          </c:val>
          <c:extLst>
            <c:ext xmlns:c16="http://schemas.microsoft.com/office/drawing/2014/chart" uri="{C3380CC4-5D6E-409C-BE32-E72D297353CC}">
              <c16:uniqueId val="{00000000-35A7-4C35-B06B-678DE4762E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92.9</c:v>
                </c:pt>
                <c:pt idx="4">
                  <c:v>94.37</c:v>
                </c:pt>
              </c:numCache>
            </c:numRef>
          </c:val>
          <c:smooth val="0"/>
          <c:extLst>
            <c:ext xmlns:c16="http://schemas.microsoft.com/office/drawing/2014/chart" uri="{C3380CC4-5D6E-409C-BE32-E72D297353CC}">
              <c16:uniqueId val="{00000001-35A7-4C35-B06B-678DE4762E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100.07</c:v>
                </c:pt>
                <c:pt idx="1">
                  <c:v>100.91</c:v>
                </c:pt>
                <c:pt idx="2">
                  <c:v>103.81</c:v>
                </c:pt>
                <c:pt idx="3">
                  <c:v>103.35</c:v>
                </c:pt>
                <c:pt idx="4">
                  <c:v>99.71</c:v>
                </c:pt>
              </c:numCache>
            </c:numRef>
          </c:val>
          <c:extLst>
            <c:ext xmlns:c16="http://schemas.microsoft.com/office/drawing/2014/chart" uri="{C3380CC4-5D6E-409C-BE32-E72D297353CC}">
              <c16:uniqueId val="{00000000-2DD5-44E0-8F36-368D1F898C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107.49</c:v>
                </c:pt>
                <c:pt idx="4">
                  <c:v>106.65</c:v>
                </c:pt>
              </c:numCache>
            </c:numRef>
          </c:val>
          <c:smooth val="0"/>
          <c:extLst>
            <c:ext xmlns:c16="http://schemas.microsoft.com/office/drawing/2014/chart" uri="{C3380CC4-5D6E-409C-BE32-E72D297353CC}">
              <c16:uniqueId val="{00000001-2DD5-44E0-8F36-368D1F898C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11.98</c:v>
                </c:pt>
                <c:pt idx="1">
                  <c:v>14.65</c:v>
                </c:pt>
                <c:pt idx="2">
                  <c:v>17.37</c:v>
                </c:pt>
                <c:pt idx="3">
                  <c:v>19.760000000000002</c:v>
                </c:pt>
                <c:pt idx="4">
                  <c:v>22.39</c:v>
                </c:pt>
              </c:numCache>
            </c:numRef>
          </c:val>
          <c:extLst>
            <c:ext xmlns:c16="http://schemas.microsoft.com/office/drawing/2014/chart" uri="{C3380CC4-5D6E-409C-BE32-E72D297353CC}">
              <c16:uniqueId val="{00000000-B363-4F78-A09B-6C2D5A5A33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27.46</c:v>
                </c:pt>
                <c:pt idx="4">
                  <c:v>30.01</c:v>
                </c:pt>
              </c:numCache>
            </c:numRef>
          </c:val>
          <c:smooth val="0"/>
          <c:extLst>
            <c:ext xmlns:c16="http://schemas.microsoft.com/office/drawing/2014/chart" uri="{C3380CC4-5D6E-409C-BE32-E72D297353CC}">
              <c16:uniqueId val="{00000001-B363-4F78-A09B-6C2D5A5A33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98-481E-9CEF-437DB6EBA9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2.08</c:v>
                </c:pt>
                <c:pt idx="4">
                  <c:v>3.43</c:v>
                </c:pt>
              </c:numCache>
            </c:numRef>
          </c:val>
          <c:smooth val="0"/>
          <c:extLst>
            <c:ext xmlns:c16="http://schemas.microsoft.com/office/drawing/2014/chart" uri="{C3380CC4-5D6E-409C-BE32-E72D297353CC}">
              <c16:uniqueId val="{00000001-F298-481E-9CEF-437DB6EBA9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C-4167-90B4-F38F7CE69D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5.41</c:v>
                </c:pt>
                <c:pt idx="4">
                  <c:v>6.74</c:v>
                </c:pt>
              </c:numCache>
            </c:numRef>
          </c:val>
          <c:smooth val="0"/>
          <c:extLst>
            <c:ext xmlns:c16="http://schemas.microsoft.com/office/drawing/2014/chart" uri="{C3380CC4-5D6E-409C-BE32-E72D297353CC}">
              <c16:uniqueId val="{00000001-22DC-4167-90B4-F38F7CE69D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33.049999999999997</c:v>
                </c:pt>
                <c:pt idx="1">
                  <c:v>38.79</c:v>
                </c:pt>
                <c:pt idx="2">
                  <c:v>56.78</c:v>
                </c:pt>
                <c:pt idx="3">
                  <c:v>55.12</c:v>
                </c:pt>
                <c:pt idx="4">
                  <c:v>64.7</c:v>
                </c:pt>
              </c:numCache>
            </c:numRef>
          </c:val>
          <c:extLst>
            <c:ext xmlns:c16="http://schemas.microsoft.com/office/drawing/2014/chart" uri="{C3380CC4-5D6E-409C-BE32-E72D297353CC}">
              <c16:uniqueId val="{00000000-4140-48D9-9909-18FB4CADEE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69.180000000000007</c:v>
                </c:pt>
                <c:pt idx="4">
                  <c:v>85.86</c:v>
                </c:pt>
              </c:numCache>
            </c:numRef>
          </c:val>
          <c:smooth val="0"/>
          <c:extLst>
            <c:ext xmlns:c16="http://schemas.microsoft.com/office/drawing/2014/chart" uri="{C3380CC4-5D6E-409C-BE32-E72D297353CC}">
              <c16:uniqueId val="{00000001-4140-48D9-9909-18FB4CADEE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597.6</c:v>
                </c:pt>
                <c:pt idx="1">
                  <c:v>546.94000000000005</c:v>
                </c:pt>
                <c:pt idx="2">
                  <c:v>503.19</c:v>
                </c:pt>
                <c:pt idx="3">
                  <c:v>764.17</c:v>
                </c:pt>
                <c:pt idx="4">
                  <c:v>457.05</c:v>
                </c:pt>
              </c:numCache>
            </c:numRef>
          </c:val>
          <c:extLst>
            <c:ext xmlns:c16="http://schemas.microsoft.com/office/drawing/2014/chart" uri="{C3380CC4-5D6E-409C-BE32-E72D297353CC}">
              <c16:uniqueId val="{00000000-1559-44F5-BDDE-DAA1631AE1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789.87</c:v>
                </c:pt>
                <c:pt idx="4">
                  <c:v>676.93</c:v>
                </c:pt>
              </c:numCache>
            </c:numRef>
          </c:val>
          <c:smooth val="0"/>
          <c:extLst>
            <c:ext xmlns:c16="http://schemas.microsoft.com/office/drawing/2014/chart" uri="{C3380CC4-5D6E-409C-BE32-E72D297353CC}">
              <c16:uniqueId val="{00000001-1559-44F5-BDDE-DAA1631AE1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76.63</c:v>
                </c:pt>
                <c:pt idx="1">
                  <c:v>100.84</c:v>
                </c:pt>
                <c:pt idx="2">
                  <c:v>101.64</c:v>
                </c:pt>
                <c:pt idx="3">
                  <c:v>97.15</c:v>
                </c:pt>
                <c:pt idx="4">
                  <c:v>96.97</c:v>
                </c:pt>
              </c:numCache>
            </c:numRef>
          </c:val>
          <c:extLst>
            <c:ext xmlns:c16="http://schemas.microsoft.com/office/drawing/2014/chart" uri="{C3380CC4-5D6E-409C-BE32-E72D297353CC}">
              <c16:uniqueId val="{00000000-5B6B-42EC-AC86-FD10801214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98.06</c:v>
                </c:pt>
                <c:pt idx="4">
                  <c:v>92.66</c:v>
                </c:pt>
              </c:numCache>
            </c:numRef>
          </c:val>
          <c:smooth val="0"/>
          <c:extLst>
            <c:ext xmlns:c16="http://schemas.microsoft.com/office/drawing/2014/chart" uri="{C3380CC4-5D6E-409C-BE32-E72D297353CC}">
              <c16:uniqueId val="{00000001-5B6B-42EC-AC86-FD10801214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197.94</c:v>
                </c:pt>
                <c:pt idx="1">
                  <c:v>148.86000000000001</c:v>
                </c:pt>
                <c:pt idx="2">
                  <c:v>148.27000000000001</c:v>
                </c:pt>
                <c:pt idx="3">
                  <c:v>153.25</c:v>
                </c:pt>
                <c:pt idx="4">
                  <c:v>153.94999999999999</c:v>
                </c:pt>
              </c:numCache>
            </c:numRef>
          </c:val>
          <c:extLst>
            <c:ext xmlns:c16="http://schemas.microsoft.com/office/drawing/2014/chart" uri="{C3380CC4-5D6E-409C-BE32-E72D297353CC}">
              <c16:uniqueId val="{00000000-EB3E-481F-8B52-3A907AF810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157.37</c:v>
                </c:pt>
                <c:pt idx="4">
                  <c:v>139.12</c:v>
                </c:pt>
              </c:numCache>
            </c:numRef>
          </c:val>
          <c:smooth val="0"/>
          <c:extLst>
            <c:ext xmlns:c16="http://schemas.microsoft.com/office/drawing/2014/chart" uri="{C3380CC4-5D6E-409C-BE32-E72D297353CC}">
              <c16:uniqueId val="{00000001-EB3E-481F-8B52-3A907AF810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守山市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85856</v>
      </c>
      <c r="AM8" s="41"/>
      <c r="AN8" s="41"/>
      <c r="AO8" s="41"/>
      <c r="AP8" s="41"/>
      <c r="AQ8" s="41"/>
      <c r="AR8" s="41"/>
      <c r="AS8" s="41"/>
      <c r="AT8" s="34">
        <f>データ!T6</f>
        <v>55.73</v>
      </c>
      <c r="AU8" s="34"/>
      <c r="AV8" s="34"/>
      <c r="AW8" s="34"/>
      <c r="AX8" s="34"/>
      <c r="AY8" s="34"/>
      <c r="AZ8" s="34"/>
      <c r="BA8" s="34"/>
      <c r="BB8" s="34">
        <f>データ!U6</f>
        <v>1540.57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64.88</v>
      </c>
      <c r="J10" s="34"/>
      <c r="K10" s="34"/>
      <c r="L10" s="34"/>
      <c r="M10" s="34"/>
      <c r="N10" s="34"/>
      <c r="O10" s="34"/>
      <c r="P10" s="34">
        <f>データ!P6</f>
        <v>87.74</v>
      </c>
      <c r="Q10" s="34"/>
      <c r="R10" s="34"/>
      <c r="S10" s="34"/>
      <c r="T10" s="34"/>
      <c r="U10" s="34"/>
      <c r="V10" s="34"/>
      <c r="W10" s="34">
        <f>データ!Q6</f>
        <v>91.26</v>
      </c>
      <c r="X10" s="34"/>
      <c r="Y10" s="34"/>
      <c r="Z10" s="34"/>
      <c r="AA10" s="34"/>
      <c r="AB10" s="34"/>
      <c r="AC10" s="34"/>
      <c r="AD10" s="41">
        <f>データ!R6</f>
        <v>2640</v>
      </c>
      <c r="AE10" s="41"/>
      <c r="AF10" s="41"/>
      <c r="AG10" s="41"/>
      <c r="AH10" s="41"/>
      <c r="AI10" s="41"/>
      <c r="AJ10" s="41"/>
      <c r="AK10" s="2"/>
      <c r="AL10" s="41">
        <f>データ!V6</f>
        <v>75221</v>
      </c>
      <c r="AM10" s="41"/>
      <c r="AN10" s="41"/>
      <c r="AO10" s="41"/>
      <c r="AP10" s="41"/>
      <c r="AQ10" s="41"/>
      <c r="AR10" s="41"/>
      <c r="AS10" s="41"/>
      <c r="AT10" s="34">
        <f>データ!W6</f>
        <v>12.99</v>
      </c>
      <c r="AU10" s="34"/>
      <c r="AV10" s="34"/>
      <c r="AW10" s="34"/>
      <c r="AX10" s="34"/>
      <c r="AY10" s="34"/>
      <c r="AZ10" s="34"/>
      <c r="BA10" s="34"/>
      <c r="BB10" s="34">
        <f>データ!X6</f>
        <v>5790.69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arPoLJTrNffHStxQcVDvH7XXjFwB6fEOgYF3uO2bUv2rfGDnGWUQ67TMRRBvlYbzLFPTJUP2zqKGSvjh2XZ4A==" saltValue="V54efYDeW68FUWRd/WcG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252077</v>
      </c>
      <c r="D6" s="19">
        <f t="shared" si="3"/>
        <v>46</v>
      </c>
      <c r="E6" s="19">
        <f t="shared" si="3"/>
        <v>17</v>
      </c>
      <c r="F6" s="19">
        <f t="shared" si="3"/>
        <v>1</v>
      </c>
      <c r="G6" s="19">
        <f t="shared" si="3"/>
        <v>0</v>
      </c>
      <c r="H6" s="19" t="str">
        <f t="shared" si="3"/>
        <v>滋賀県　守山市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64.88</v>
      </c>
      <c r="P6" s="20">
        <f t="shared" si="3"/>
        <v>87.74</v>
      </c>
      <c r="Q6" s="20">
        <f t="shared" si="3"/>
        <v>91.26</v>
      </c>
      <c r="R6" s="20">
        <f t="shared" si="3"/>
        <v>2640</v>
      </c>
      <c r="S6" s="20">
        <f t="shared" si="3"/>
        <v>85856</v>
      </c>
      <c r="T6" s="20">
        <f t="shared" si="3"/>
        <v>55.73</v>
      </c>
      <c r="U6" s="20">
        <f t="shared" si="3"/>
        <v>1540.57</v>
      </c>
      <c r="V6" s="20">
        <f t="shared" si="3"/>
        <v>75221</v>
      </c>
      <c r="W6" s="20">
        <f t="shared" si="3"/>
        <v>12.99</v>
      </c>
      <c r="X6" s="20">
        <f t="shared" si="3"/>
        <v>5790.69</v>
      </c>
      <c r="Y6" s="21">
        <f>IF(Y7="",NA(),Y7)</f>
        <v>100.07</v>
      </c>
      <c r="Z6" s="21">
        <f t="shared" ref="Z6:AH6" si="4">IF(Z7="",NA(),Z7)</f>
        <v>100.91</v>
      </c>
      <c r="AA6" s="21">
        <f t="shared" si="4"/>
        <v>103.81</v>
      </c>
      <c r="AB6" s="21">
        <f t="shared" si="4"/>
        <v>103.35</v>
      </c>
      <c r="AC6" s="21">
        <f t="shared" si="4"/>
        <v>99.71</v>
      </c>
      <c r="AD6" s="21">
        <f t="shared" si="4"/>
        <v>106.32</v>
      </c>
      <c r="AE6" s="21">
        <f t="shared" si="4"/>
        <v>106.67</v>
      </c>
      <c r="AF6" s="21">
        <f t="shared" si="4"/>
        <v>106.9</v>
      </c>
      <c r="AG6" s="21">
        <f t="shared" si="4"/>
        <v>107.49</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5.41</v>
      </c>
      <c r="AS6" s="21">
        <f t="shared" si="5"/>
        <v>6.74</v>
      </c>
      <c r="AT6" s="20" t="str">
        <f>IF(AT7="","",IF(AT7="-","【-】","【"&amp;SUBSTITUTE(TEXT(AT7,"#,##0.00"),"-","△")&amp;"】"))</f>
        <v>【3.03】</v>
      </c>
      <c r="AU6" s="21">
        <f>IF(AU7="",NA(),AU7)</f>
        <v>33.049999999999997</v>
      </c>
      <c r="AV6" s="21">
        <f t="shared" ref="AV6:BD6" si="6">IF(AV7="",NA(),AV7)</f>
        <v>38.79</v>
      </c>
      <c r="AW6" s="21">
        <f t="shared" si="6"/>
        <v>56.78</v>
      </c>
      <c r="AX6" s="21">
        <f t="shared" si="6"/>
        <v>55.12</v>
      </c>
      <c r="AY6" s="21">
        <f t="shared" si="6"/>
        <v>64.7</v>
      </c>
      <c r="AZ6" s="21">
        <f t="shared" si="6"/>
        <v>71.540000000000006</v>
      </c>
      <c r="BA6" s="21">
        <f t="shared" si="6"/>
        <v>67.86</v>
      </c>
      <c r="BB6" s="21">
        <f t="shared" si="6"/>
        <v>72.92</v>
      </c>
      <c r="BC6" s="21">
        <f t="shared" si="6"/>
        <v>69.180000000000007</v>
      </c>
      <c r="BD6" s="21">
        <f t="shared" si="6"/>
        <v>85.86</v>
      </c>
      <c r="BE6" s="20" t="str">
        <f>IF(BE7="","",IF(BE7="-","【-】","【"&amp;SUBSTITUTE(TEXT(BE7,"#,##0.00"),"-","△")&amp;"】"))</f>
        <v>【78.43】</v>
      </c>
      <c r="BF6" s="21">
        <f>IF(BF7="",NA(),BF7)</f>
        <v>597.6</v>
      </c>
      <c r="BG6" s="21">
        <f t="shared" ref="BG6:BO6" si="7">IF(BG7="",NA(),BG7)</f>
        <v>546.94000000000005</v>
      </c>
      <c r="BH6" s="21">
        <f t="shared" si="7"/>
        <v>503.19</v>
      </c>
      <c r="BI6" s="21">
        <f t="shared" si="7"/>
        <v>764.17</v>
      </c>
      <c r="BJ6" s="21">
        <f t="shared" si="7"/>
        <v>457.05</v>
      </c>
      <c r="BK6" s="21">
        <f t="shared" si="7"/>
        <v>653.69000000000005</v>
      </c>
      <c r="BL6" s="21">
        <f t="shared" si="7"/>
        <v>709.4</v>
      </c>
      <c r="BM6" s="21">
        <f t="shared" si="7"/>
        <v>734.47</v>
      </c>
      <c r="BN6" s="21">
        <f t="shared" si="7"/>
        <v>789.87</v>
      </c>
      <c r="BO6" s="21">
        <f t="shared" si="7"/>
        <v>676.93</v>
      </c>
      <c r="BP6" s="20" t="str">
        <f>IF(BP7="","",IF(BP7="-","【-】","【"&amp;SUBSTITUTE(TEXT(BP7,"#,##0.00"),"-","△")&amp;"】"))</f>
        <v>【630.82】</v>
      </c>
      <c r="BQ6" s="21">
        <f>IF(BQ7="",NA(),BQ7)</f>
        <v>76.63</v>
      </c>
      <c r="BR6" s="21">
        <f t="shared" ref="BR6:BZ6" si="8">IF(BR7="",NA(),BR7)</f>
        <v>100.84</v>
      </c>
      <c r="BS6" s="21">
        <f t="shared" si="8"/>
        <v>101.64</v>
      </c>
      <c r="BT6" s="21">
        <f t="shared" si="8"/>
        <v>97.15</v>
      </c>
      <c r="BU6" s="21">
        <f t="shared" si="8"/>
        <v>96.97</v>
      </c>
      <c r="BV6" s="21">
        <f t="shared" si="8"/>
        <v>88.05</v>
      </c>
      <c r="BW6" s="21">
        <f t="shared" si="8"/>
        <v>91.14</v>
      </c>
      <c r="BX6" s="21">
        <f t="shared" si="8"/>
        <v>90.69</v>
      </c>
      <c r="BY6" s="21">
        <f t="shared" si="8"/>
        <v>98.06</v>
      </c>
      <c r="BZ6" s="21">
        <f t="shared" si="8"/>
        <v>92.66</v>
      </c>
      <c r="CA6" s="20" t="str">
        <f>IF(CA7="","",IF(CA7="-","【-】","【"&amp;SUBSTITUTE(TEXT(CA7,"#,##0.00"),"-","△")&amp;"】"))</f>
        <v>【97.81】</v>
      </c>
      <c r="CB6" s="21">
        <f>IF(CB7="",NA(),CB7)</f>
        <v>197.94</v>
      </c>
      <c r="CC6" s="21">
        <f t="shared" ref="CC6:CK6" si="9">IF(CC7="",NA(),CC7)</f>
        <v>148.86000000000001</v>
      </c>
      <c r="CD6" s="21">
        <f t="shared" si="9"/>
        <v>148.27000000000001</v>
      </c>
      <c r="CE6" s="21">
        <f t="shared" si="9"/>
        <v>153.25</v>
      </c>
      <c r="CF6" s="21">
        <f t="shared" si="9"/>
        <v>153.94999999999999</v>
      </c>
      <c r="CG6" s="21">
        <f t="shared" si="9"/>
        <v>141.15</v>
      </c>
      <c r="CH6" s="21">
        <f t="shared" si="9"/>
        <v>136.86000000000001</v>
      </c>
      <c r="CI6" s="21">
        <f t="shared" si="9"/>
        <v>138.52000000000001</v>
      </c>
      <c r="CJ6" s="21">
        <f t="shared" si="9"/>
        <v>157.37</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64.14</v>
      </c>
      <c r="CV6" s="21">
        <f t="shared" si="10"/>
        <v>60.13</v>
      </c>
      <c r="CW6" s="20" t="str">
        <f>IF(CW7="","",IF(CW7="-","【-】","【"&amp;SUBSTITUTE(TEXT(CW7,"#,##0.00"),"-","△")&amp;"】"))</f>
        <v>【58.94】</v>
      </c>
      <c r="CX6" s="21">
        <f>IF(CX7="",NA(),CX7)</f>
        <v>98.13</v>
      </c>
      <c r="CY6" s="21">
        <f t="shared" ref="CY6:DG6" si="11">IF(CY7="",NA(),CY7)</f>
        <v>98.11</v>
      </c>
      <c r="CZ6" s="21">
        <f t="shared" si="11"/>
        <v>98.14</v>
      </c>
      <c r="DA6" s="21">
        <f t="shared" si="11"/>
        <v>98.22</v>
      </c>
      <c r="DB6" s="21">
        <f t="shared" si="11"/>
        <v>98.25</v>
      </c>
      <c r="DC6" s="21">
        <f t="shared" si="11"/>
        <v>93.73</v>
      </c>
      <c r="DD6" s="21">
        <f t="shared" si="11"/>
        <v>94.17</v>
      </c>
      <c r="DE6" s="21">
        <f t="shared" si="11"/>
        <v>94.27</v>
      </c>
      <c r="DF6" s="21">
        <f t="shared" si="11"/>
        <v>92.9</v>
      </c>
      <c r="DG6" s="21">
        <f t="shared" si="11"/>
        <v>94.37</v>
      </c>
      <c r="DH6" s="20" t="str">
        <f>IF(DH7="","",IF(DH7="-","【-】","【"&amp;SUBSTITUTE(TEXT(DH7,"#,##0.00"),"-","△")&amp;"】"))</f>
        <v>【95.91】</v>
      </c>
      <c r="DI6" s="21">
        <f>IF(DI7="",NA(),DI7)</f>
        <v>11.98</v>
      </c>
      <c r="DJ6" s="21">
        <f t="shared" ref="DJ6:DR6" si="12">IF(DJ7="",NA(),DJ7)</f>
        <v>14.65</v>
      </c>
      <c r="DK6" s="21">
        <f t="shared" si="12"/>
        <v>17.37</v>
      </c>
      <c r="DL6" s="21">
        <f t="shared" si="12"/>
        <v>19.760000000000002</v>
      </c>
      <c r="DM6" s="21">
        <f t="shared" si="12"/>
        <v>22.39</v>
      </c>
      <c r="DN6" s="21">
        <f t="shared" si="12"/>
        <v>21.22</v>
      </c>
      <c r="DO6" s="21">
        <f t="shared" si="12"/>
        <v>23.25</v>
      </c>
      <c r="DP6" s="21">
        <f t="shared" si="12"/>
        <v>25.2</v>
      </c>
      <c r="DQ6" s="21">
        <f t="shared" si="12"/>
        <v>27.46</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2.08</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0.13</v>
      </c>
      <c r="EN6" s="21">
        <f t="shared" si="14"/>
        <v>0.06</v>
      </c>
      <c r="EO6" s="20" t="str">
        <f>IF(EO7="","",IF(EO7="-","【-】","【"&amp;SUBSTITUTE(TEXT(EO7,"#,##0.00"),"-","△")&amp;"】"))</f>
        <v>【0.22】</v>
      </c>
    </row>
    <row r="7" spans="1:148" s="22" customFormat="1" x14ac:dyDescent="0.2">
      <c r="A7" s="14"/>
      <c r="B7" s="23">
        <v>2023</v>
      </c>
      <c r="C7" s="23">
        <v>252077</v>
      </c>
      <c r="D7" s="23">
        <v>46</v>
      </c>
      <c r="E7" s="23">
        <v>17</v>
      </c>
      <c r="F7" s="23">
        <v>1</v>
      </c>
      <c r="G7" s="23">
        <v>0</v>
      </c>
      <c r="H7" s="23" t="s">
        <v>95</v>
      </c>
      <c r="I7" s="23" t="s">
        <v>96</v>
      </c>
      <c r="J7" s="23" t="s">
        <v>97</v>
      </c>
      <c r="K7" s="23" t="s">
        <v>98</v>
      </c>
      <c r="L7" s="23" t="s">
        <v>99</v>
      </c>
      <c r="M7" s="23" t="s">
        <v>100</v>
      </c>
      <c r="N7" s="24" t="s">
        <v>101</v>
      </c>
      <c r="O7" s="24">
        <v>64.88</v>
      </c>
      <c r="P7" s="24">
        <v>87.74</v>
      </c>
      <c r="Q7" s="24">
        <v>91.26</v>
      </c>
      <c r="R7" s="24">
        <v>2640</v>
      </c>
      <c r="S7" s="24">
        <v>85856</v>
      </c>
      <c r="T7" s="24">
        <v>55.73</v>
      </c>
      <c r="U7" s="24">
        <v>1540.57</v>
      </c>
      <c r="V7" s="24">
        <v>75221</v>
      </c>
      <c r="W7" s="24">
        <v>12.99</v>
      </c>
      <c r="X7" s="24">
        <v>5790.69</v>
      </c>
      <c r="Y7" s="24">
        <v>100.07</v>
      </c>
      <c r="Z7" s="24">
        <v>100.91</v>
      </c>
      <c r="AA7" s="24">
        <v>103.81</v>
      </c>
      <c r="AB7" s="24">
        <v>103.35</v>
      </c>
      <c r="AC7" s="24">
        <v>99.71</v>
      </c>
      <c r="AD7" s="24">
        <v>106.32</v>
      </c>
      <c r="AE7" s="24">
        <v>106.67</v>
      </c>
      <c r="AF7" s="24">
        <v>106.9</v>
      </c>
      <c r="AG7" s="24">
        <v>107.49</v>
      </c>
      <c r="AH7" s="24">
        <v>106.65</v>
      </c>
      <c r="AI7" s="24">
        <v>105.91</v>
      </c>
      <c r="AJ7" s="24">
        <v>0</v>
      </c>
      <c r="AK7" s="24">
        <v>0</v>
      </c>
      <c r="AL7" s="24">
        <v>0</v>
      </c>
      <c r="AM7" s="24">
        <v>0</v>
      </c>
      <c r="AN7" s="24">
        <v>0</v>
      </c>
      <c r="AO7" s="24">
        <v>1.35</v>
      </c>
      <c r="AP7" s="24">
        <v>3.68</v>
      </c>
      <c r="AQ7" s="24">
        <v>5.3</v>
      </c>
      <c r="AR7" s="24">
        <v>5.41</v>
      </c>
      <c r="AS7" s="24">
        <v>6.74</v>
      </c>
      <c r="AT7" s="24">
        <v>3.03</v>
      </c>
      <c r="AU7" s="24">
        <v>33.049999999999997</v>
      </c>
      <c r="AV7" s="24">
        <v>38.79</v>
      </c>
      <c r="AW7" s="24">
        <v>56.78</v>
      </c>
      <c r="AX7" s="24">
        <v>55.12</v>
      </c>
      <c r="AY7" s="24">
        <v>64.7</v>
      </c>
      <c r="AZ7" s="24">
        <v>71.540000000000006</v>
      </c>
      <c r="BA7" s="24">
        <v>67.86</v>
      </c>
      <c r="BB7" s="24">
        <v>72.92</v>
      </c>
      <c r="BC7" s="24">
        <v>69.180000000000007</v>
      </c>
      <c r="BD7" s="24">
        <v>85.86</v>
      </c>
      <c r="BE7" s="24">
        <v>78.430000000000007</v>
      </c>
      <c r="BF7" s="24">
        <v>597.6</v>
      </c>
      <c r="BG7" s="24">
        <v>546.94000000000005</v>
      </c>
      <c r="BH7" s="24">
        <v>503.19</v>
      </c>
      <c r="BI7" s="24">
        <v>764.17</v>
      </c>
      <c r="BJ7" s="24">
        <v>457.05</v>
      </c>
      <c r="BK7" s="24">
        <v>653.69000000000005</v>
      </c>
      <c r="BL7" s="24">
        <v>709.4</v>
      </c>
      <c r="BM7" s="24">
        <v>734.47</v>
      </c>
      <c r="BN7" s="24">
        <v>789.87</v>
      </c>
      <c r="BO7" s="24">
        <v>676.93</v>
      </c>
      <c r="BP7" s="24">
        <v>630.82000000000005</v>
      </c>
      <c r="BQ7" s="24">
        <v>76.63</v>
      </c>
      <c r="BR7" s="24">
        <v>100.84</v>
      </c>
      <c r="BS7" s="24">
        <v>101.64</v>
      </c>
      <c r="BT7" s="24">
        <v>97.15</v>
      </c>
      <c r="BU7" s="24">
        <v>96.97</v>
      </c>
      <c r="BV7" s="24">
        <v>88.05</v>
      </c>
      <c r="BW7" s="24">
        <v>91.14</v>
      </c>
      <c r="BX7" s="24">
        <v>90.69</v>
      </c>
      <c r="BY7" s="24">
        <v>98.06</v>
      </c>
      <c r="BZ7" s="24">
        <v>92.66</v>
      </c>
      <c r="CA7" s="24">
        <v>97.81</v>
      </c>
      <c r="CB7" s="24">
        <v>197.94</v>
      </c>
      <c r="CC7" s="24">
        <v>148.86000000000001</v>
      </c>
      <c r="CD7" s="24">
        <v>148.27000000000001</v>
      </c>
      <c r="CE7" s="24">
        <v>153.25</v>
      </c>
      <c r="CF7" s="24">
        <v>153.94999999999999</v>
      </c>
      <c r="CG7" s="24">
        <v>141.15</v>
      </c>
      <c r="CH7" s="24">
        <v>136.86000000000001</v>
      </c>
      <c r="CI7" s="24">
        <v>138.52000000000001</v>
      </c>
      <c r="CJ7" s="24">
        <v>157.37</v>
      </c>
      <c r="CK7" s="24">
        <v>139.12</v>
      </c>
      <c r="CL7" s="24">
        <v>138.75</v>
      </c>
      <c r="CM7" s="24" t="s">
        <v>101</v>
      </c>
      <c r="CN7" s="24" t="s">
        <v>101</v>
      </c>
      <c r="CO7" s="24" t="s">
        <v>101</v>
      </c>
      <c r="CP7" s="24" t="s">
        <v>101</v>
      </c>
      <c r="CQ7" s="24" t="s">
        <v>101</v>
      </c>
      <c r="CR7" s="24">
        <v>57.04</v>
      </c>
      <c r="CS7" s="24">
        <v>60.78</v>
      </c>
      <c r="CT7" s="24">
        <v>59.96</v>
      </c>
      <c r="CU7" s="24">
        <v>64.14</v>
      </c>
      <c r="CV7" s="24">
        <v>60.13</v>
      </c>
      <c r="CW7" s="24">
        <v>58.94</v>
      </c>
      <c r="CX7" s="24">
        <v>98.13</v>
      </c>
      <c r="CY7" s="24">
        <v>98.11</v>
      </c>
      <c r="CZ7" s="24">
        <v>98.14</v>
      </c>
      <c r="DA7" s="24">
        <v>98.22</v>
      </c>
      <c r="DB7" s="24">
        <v>98.25</v>
      </c>
      <c r="DC7" s="24">
        <v>93.73</v>
      </c>
      <c r="DD7" s="24">
        <v>94.17</v>
      </c>
      <c r="DE7" s="24">
        <v>94.27</v>
      </c>
      <c r="DF7" s="24">
        <v>92.9</v>
      </c>
      <c r="DG7" s="24">
        <v>94.37</v>
      </c>
      <c r="DH7" s="24">
        <v>95.91</v>
      </c>
      <c r="DI7" s="24">
        <v>11.98</v>
      </c>
      <c r="DJ7" s="24">
        <v>14.65</v>
      </c>
      <c r="DK7" s="24">
        <v>17.37</v>
      </c>
      <c r="DL7" s="24">
        <v>19.760000000000002</v>
      </c>
      <c r="DM7" s="24">
        <v>22.39</v>
      </c>
      <c r="DN7" s="24">
        <v>21.22</v>
      </c>
      <c r="DO7" s="24">
        <v>23.25</v>
      </c>
      <c r="DP7" s="24">
        <v>25.2</v>
      </c>
      <c r="DQ7" s="24">
        <v>27.46</v>
      </c>
      <c r="DR7" s="24">
        <v>30.01</v>
      </c>
      <c r="DS7" s="24">
        <v>41.09</v>
      </c>
      <c r="DT7" s="24">
        <v>0</v>
      </c>
      <c r="DU7" s="24">
        <v>0</v>
      </c>
      <c r="DV7" s="24">
        <v>0</v>
      </c>
      <c r="DW7" s="24">
        <v>0</v>
      </c>
      <c r="DX7" s="24">
        <v>0</v>
      </c>
      <c r="DY7" s="24">
        <v>0.83</v>
      </c>
      <c r="DZ7" s="24">
        <v>1.06</v>
      </c>
      <c r="EA7" s="24">
        <v>2.02</v>
      </c>
      <c r="EB7" s="24">
        <v>2.08</v>
      </c>
      <c r="EC7" s="24">
        <v>3.43</v>
      </c>
      <c r="ED7" s="24">
        <v>8.68</v>
      </c>
      <c r="EE7" s="24">
        <v>0</v>
      </c>
      <c r="EF7" s="24">
        <v>0</v>
      </c>
      <c r="EG7" s="24">
        <v>0</v>
      </c>
      <c r="EH7" s="24">
        <v>0</v>
      </c>
      <c r="EI7" s="24">
        <v>0</v>
      </c>
      <c r="EJ7" s="24">
        <v>0.12</v>
      </c>
      <c r="EK7" s="24">
        <v>0.08</v>
      </c>
      <c r="EL7" s="24">
        <v>0.24</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2025-02-23T13:29:34Z</cp:lastPrinted>
  <dcterms:created xsi:type="dcterms:W3CDTF">2025-01-24T07:03:38Z</dcterms:created>
  <dcterms:modified xsi:type="dcterms:W3CDTF">2025-02-23T13:29:41Z</dcterms:modified>
  <cp:category/>
</cp:coreProperties>
</file>