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5分析\03 県再提出\"/>
    </mc:Choice>
  </mc:AlternateContent>
  <workbookProtection workbookAlgorithmName="SHA-512" workbookHashValue="Dj5Ix4D/vmOu5D/VhLenOH4ShCrW46Vone1FEoS52HytRLFr9Xjz2/jbpmamITxKvS0LacYGCTrwbmDR+QKAIw==" workbookSaltValue="AR2XGsW0rDVvWWEQGlMecw==" workbookSpinCount="100000" lockStructure="1"/>
  <bookViews>
    <workbookView xWindow="0" yWindow="0" windowWidth="11112" windowHeight="85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<sst xmlns="http://schemas.openxmlformats.org/spreadsheetml/2006/main" count="236" uniqueCount="116">
  <si>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</si>
  <si>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</si>
  <si>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</si>
  <si>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</si>
  <si>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</si>
  <si>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</si>
  <si>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</si>
  <si>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</si>
  <si>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</si>
  <si>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</si>
  <si>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</si>
  <si>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</si>
  <si>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</si>
  <si>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</si>
  <si>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</si>
  <si>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</si>
  <si>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</si>
  <si>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</si>
  <si>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</si>
  <si>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</si>
  <si>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</si>
  <si>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</si>
  <si>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</si>
  <si>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</si>
  <si>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</si>
  <si>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</si>
  <si>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</si>
  <si>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</si>
  <si>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</si>
  <si>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</si>
  <si>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</si>
  <si>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</si>
  <si>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</si>
  <si>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</si>
  <si>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</si>
  <si>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</si>
  <si>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</si>
  <si>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</si>
  <si>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</si>
  <si>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</si>
  <si>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</si>
  <si>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</si>
  <si>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</si>
  <si>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</si>
  <si>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</si>
  <si>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</si>
  <si>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</si>
  <si>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</si>
  <si>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</si>
  <si>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</si>
  <si>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</si>
  <si>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</si>
  <si>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</si>
  <si>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</si>
  <si>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</si>
  <si>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</si>
  <si>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</si>
  <si>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</si>
  <si>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</si>
  <si>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</si>
  <si>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</si>
  <si>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</si>
  <si>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</si>
  <si>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</si>
  <si>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</si>
  <si>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</si>
  <si>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</si>
  <si>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</si>
  <si>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</si>
  <si>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</si>
  <si>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</si>
  <si>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</si>
  <si>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</si>
  <si>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</si>
  <si>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</si>
  <si>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</si>
  <si>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</si>
  <si>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</si>
  <si>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</si>
  <si>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</si>
  <si>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</si>
  <si>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</si>
  <si>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</si>
  <si>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</si>
  <si>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</si>
  <si>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</si>
  <si>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</si>
  <si>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</si>
  <si>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</si>
  <si>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</si>
  <si>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</si>
  <si>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</si>
  <si>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</si>
  <si>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</si>
  <si>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</si>
  <si>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</si>
  <si>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</si>
  <si>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</si>
  <si>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</si>
  <si>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</si>
  <si>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</si>
  <si>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</si>
  <si>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</si>
  <si>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</si>
  <si>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</si>
  <si>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</si>
  <si>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</si>
  <si>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</si>
  <si>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</si>
  <si>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</si>
  <si>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</si>
  <si>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</si>
  <si>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</si>
  <si>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</si>
  <si>
    <t>　本市では平成29年度に下水道使用料を引き上げたこと等により、各種の経営指標は改善傾向であるものの、中長期的には有収水量が伸び悩むと予測される。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rPh sb="26" eb="27">
      <t>トウ</t>
    </rPh>
    <phoneticPr fontId="4"/>
  </si>
  <si>
    <t>①経常収支比率は、類似団体と比較すると低い水準であり、令和５年度は100％を下回ったため、継続して費用削減等の経営努力を行い、健全経営の維持・向上を促進する。
③流動比率は、類似団体と比較すると上回っており、突発的な支払により資金ショートとならないよう運転資金を確保し、資金繰り表を基に計画的に運営しているため徐々に数値は改善しており、引き続き安定的な経営に取り組む。
④企業債残高対事業規模比率は、平成29年４月より下水道使用料を平均9.1％引き上げたことにより使用料収入が増加していること、また、企業債残高が大きく減少傾向のため比率は改善している。令和４年度は、令和３年度末で農業集落排水事業を廃止し、残債の一部を下水道事業会計が承継したことにより企業債残債が一時的に増加した。
⑤経費回収率は、96.97％となり、物価上昇や人員の適正配置等により経費が増加傾向である一方、下水道使用料の落ち着き等により使用料で回収すべき経費を全て使用料で賄えていない状況である。経営計画に基づく安定的な使用料の確保と維持管理費の増大を抑制する取り組みを実施する必要がある。
⑥汚水処理原価は、類似団体と比較して下回っており概ね適切な水準を維持していると考えられる。引き続き、維持管理費の増大を抑制する取り組みを継続する。
⑧水洗化率は微増傾向が続いており、公共用水域の水質の維持改善や使用料の確保の観点から、水洗化率向上への取り組みを継続する。</t>
    <rPh sb="27" eb="29">
      <t>レイワ</t>
    </rPh>
    <rPh sb="30" eb="32">
      <t>ネンド</t>
    </rPh>
    <rPh sb="38" eb="40">
      <t>シタマワ</t>
    </rPh>
    <rPh sb="97" eb="98">
      <t>ウエ</t>
    </rPh>
    <rPh sb="143" eb="146">
      <t>ケイカクテキ</t>
    </rPh>
    <rPh sb="147" eb="149">
      <t>ウンエイ</t>
    </rPh>
    <rPh sb="155" eb="157">
      <t>ジョジョ</t>
    </rPh>
    <rPh sb="158" eb="160">
      <t>スウチ</t>
    </rPh>
    <rPh sb="161" eb="163">
      <t>カイゼン</t>
    </rPh>
    <rPh sb="256" eb="257">
      <t>オオ</t>
    </rPh>
    <rPh sb="261" eb="263">
      <t>ケイコウ</t>
    </rPh>
    <rPh sb="276" eb="278">
      <t>レイワ</t>
    </rPh>
    <rPh sb="279" eb="281">
      <t>ネンド</t>
    </rPh>
    <rPh sb="283" eb="285">
      <t>レイワ</t>
    </rPh>
    <rPh sb="286" eb="288">
      <t>ネンド</t>
    </rPh>
    <rPh sb="288" eb="289">
      <t>マツ</t>
    </rPh>
    <rPh sb="290" eb="298">
      <t>ノウギョウシュウラクハイスイジギョウ</t>
    </rPh>
    <rPh sb="299" eb="301">
      <t>ハイシ</t>
    </rPh>
    <rPh sb="303" eb="305">
      <t>ザンサイ</t>
    </rPh>
    <rPh sb="306" eb="308">
      <t>イチブ</t>
    </rPh>
    <rPh sb="309" eb="316">
      <t>ゲスイドウジギョウカイケイ</t>
    </rPh>
    <rPh sb="317" eb="319">
      <t>ショウケイ</t>
    </rPh>
    <rPh sb="326" eb="329">
      <t>キギョウサイ</t>
    </rPh>
    <rPh sb="329" eb="331">
      <t>ザンサイ</t>
    </rPh>
    <rPh sb="332" eb="335">
      <t>イチジテキ</t>
    </rPh>
    <rPh sb="336" eb="338">
      <t>ゾウカ</t>
    </rPh>
    <rPh sb="360" eb="364">
      <t>ブッカジョウショウ</t>
    </rPh>
    <rPh sb="365" eb="367">
      <t>ジンイン</t>
    </rPh>
    <rPh sb="368" eb="370">
      <t>テキセイ</t>
    </rPh>
    <rPh sb="370" eb="372">
      <t>ハイチ</t>
    </rPh>
    <rPh sb="372" eb="373">
      <t>トウ</t>
    </rPh>
    <rPh sb="376" eb="378">
      <t>ケイヒ</t>
    </rPh>
    <rPh sb="379" eb="381">
      <t>ゾウカ</t>
    </rPh>
    <rPh sb="381" eb="383">
      <t>ケイコウ</t>
    </rPh>
    <rPh sb="386" eb="388">
      <t>イッポウ</t>
    </rPh>
    <rPh sb="389" eb="392">
      <t>ゲスイドウ</t>
    </rPh>
    <rPh sb="392" eb="395">
      <t>シヨウリョウ</t>
    </rPh>
    <rPh sb="396" eb="397">
      <t>オ</t>
    </rPh>
    <rPh sb="398" eb="399">
      <t>ツ</t>
    </rPh>
    <rPh sb="400" eb="401">
      <t>トウ</t>
    </rPh>
    <rPh sb="434" eb="436">
      <t>ケイエイ</t>
    </rPh>
    <rPh sb="436" eb="438">
      <t>ケイカク</t>
    </rPh>
    <rPh sb="439" eb="440">
      <t>モト</t>
    </rPh>
    <rPh sb="471" eb="473">
      <t>ジッシ</t>
    </rPh>
    <rPh sb="475" eb="477">
      <t>ヒツヨウ</t>
    </rPh>
    <rPh sb="496" eb="498">
      <t>ヒカク</t>
    </rPh>
    <rPh sb="506" eb="507">
      <t>オオム</t>
    </rPh>
    <rPh sb="514" eb="516">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</si>
</sst>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A2-4441-82EB-E7C4C52840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AA2-4441-82EB-E7C4C52840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A-4B1B-9135-1729C29AF1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73A-4B1B-9135-1729C29AF1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88.79</c:v>
                </c:pt>
                <c:pt idx="1">
                  <c:v>90.3</c:v>
                </c:pt>
                <c:pt idx="2">
                  <c:v>91.64</c:v>
                </c:pt>
                <c:pt idx="3">
                  <c:v>92.63</c:v>
                </c:pt>
                <c:pt idx="4">
                  <c:v>92.92</c:v>
                </c:pt>
              </c:numCache>
            </c:numRef>
          </c:val>
          <c:extLst>
            <c:ext xmlns:c16="http://schemas.microsoft.com/office/drawing/2014/chart" uri="{C3380CC4-5D6E-409C-BE32-E72D297353CC}">
              <c16:uniqueId val="{00000000-0057-4AF3-8E72-5E1373B086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057-4AF3-8E72-5E1373B086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100.07</c:v>
                </c:pt>
                <c:pt idx="1">
                  <c:v>100.91</c:v>
                </c:pt>
                <c:pt idx="2">
                  <c:v>103.81</c:v>
                </c:pt>
                <c:pt idx="3">
                  <c:v>103.35</c:v>
                </c:pt>
                <c:pt idx="4">
                  <c:v>99.71</c:v>
                </c:pt>
              </c:numCache>
            </c:numRef>
          </c:val>
          <c:extLst>
            <c:ext xmlns:c16="http://schemas.microsoft.com/office/drawing/2014/chart" uri="{C3380CC4-5D6E-409C-BE32-E72D297353CC}">
              <c16:uniqueId val="{00000000-A804-4D7A-9BAF-4D7BAB749C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A804-4D7A-9BAF-4D7BAB749C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11.98</c:v>
                </c:pt>
                <c:pt idx="1">
                  <c:v>14.65</c:v>
                </c:pt>
                <c:pt idx="2">
                  <c:v>17.37</c:v>
                </c:pt>
                <c:pt idx="3">
                  <c:v>19.760000000000002</c:v>
                </c:pt>
                <c:pt idx="4">
                  <c:v>22.39</c:v>
                </c:pt>
              </c:numCache>
            </c:numRef>
          </c:val>
          <c:extLst>
            <c:ext xmlns:c16="http://schemas.microsoft.com/office/drawing/2014/chart" uri="{C3380CC4-5D6E-409C-BE32-E72D297353CC}">
              <c16:uniqueId val="{00000000-DDA7-44B6-9354-1903F54D98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DA7-44B6-9354-1903F54D98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40-4266-9316-0D194F08A4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6F40-4266-9316-0D194F08A4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69-41E5-ACB4-CADB5D20B6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BD69-41E5-ACB4-CADB5D20B6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33.049999999999997</c:v>
                </c:pt>
                <c:pt idx="1">
                  <c:v>38.79</c:v>
                </c:pt>
                <c:pt idx="2">
                  <c:v>56.78</c:v>
                </c:pt>
                <c:pt idx="3">
                  <c:v>55.12</c:v>
                </c:pt>
                <c:pt idx="4">
                  <c:v>64.7</c:v>
                </c:pt>
              </c:numCache>
            </c:numRef>
          </c:val>
          <c:extLst>
            <c:ext xmlns:c16="http://schemas.microsoft.com/office/drawing/2014/chart" uri="{C3380CC4-5D6E-409C-BE32-E72D297353CC}">
              <c16:uniqueId val="{00000000-34D9-436B-8154-44F9E52B35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34D9-436B-8154-44F9E52B35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611.73</c:v>
                </c:pt>
                <c:pt idx="1">
                  <c:v>576.44000000000005</c:v>
                </c:pt>
                <c:pt idx="2">
                  <c:v>531.52</c:v>
                </c:pt>
                <c:pt idx="3">
                  <c:v>764.17</c:v>
                </c:pt>
                <c:pt idx="4">
                  <c:v>457.05</c:v>
                </c:pt>
              </c:numCache>
            </c:numRef>
          </c:val>
          <c:extLst>
            <c:ext xmlns:c16="http://schemas.microsoft.com/office/drawing/2014/chart" uri="{C3380CC4-5D6E-409C-BE32-E72D297353CC}">
              <c16:uniqueId val="{00000000-F5F6-4297-942A-BA1EEB5BEE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5F6-4297-942A-BA1EEB5BEE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76.63</c:v>
                </c:pt>
                <c:pt idx="1">
                  <c:v>100.84</c:v>
                </c:pt>
                <c:pt idx="2">
                  <c:v>101.64</c:v>
                </c:pt>
                <c:pt idx="3">
                  <c:v>97.15</c:v>
                </c:pt>
                <c:pt idx="4">
                  <c:v>96.97</c:v>
                </c:pt>
              </c:numCache>
            </c:numRef>
          </c:val>
          <c:extLst>
            <c:ext xmlns:c16="http://schemas.microsoft.com/office/drawing/2014/chart" uri="{C3380CC4-5D6E-409C-BE32-E72D297353CC}">
              <c16:uniqueId val="{00000000-A420-4964-A7FA-C5C035C092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420-4964-A7FA-C5C035C092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207.12</c:v>
                </c:pt>
                <c:pt idx="1">
                  <c:v>164.66</c:v>
                </c:pt>
                <c:pt idx="2">
                  <c:v>164.49</c:v>
                </c:pt>
                <c:pt idx="3">
                  <c:v>157.54</c:v>
                </c:pt>
                <c:pt idx="4">
                  <c:v>153.94999999999999</c:v>
                </c:pt>
              </c:numCache>
            </c:numRef>
          </c:val>
          <c:extLst>
            <c:ext xmlns:c16="http://schemas.microsoft.com/office/drawing/2014/chart" uri="{C3380CC4-5D6E-409C-BE32-E72D297353CC}">
              <c16:uniqueId val="{00000000-00B8-4397-B474-1566F8E354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00B8-4397-B474-1566F8E354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守山市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85856</v>
      </c>
      <c r="AM8" s="45"/>
      <c r="AN8" s="45"/>
      <c r="AO8" s="45"/>
      <c r="AP8" s="45"/>
      <c r="AQ8" s="45"/>
      <c r="AR8" s="45"/>
      <c r="AS8" s="45"/>
      <c r="AT8" s="44">
        <f>データ!T6</f>
        <v>55.73</v>
      </c>
      <c r="AU8" s="44"/>
      <c r="AV8" s="44"/>
      <c r="AW8" s="44"/>
      <c r="AX8" s="44"/>
      <c r="AY8" s="44"/>
      <c r="AZ8" s="44"/>
      <c r="BA8" s="44"/>
      <c r="BB8" s="44">
        <f>データ!U6</f>
        <v>1540.57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64.88</v>
      </c>
      <c r="J10" s="44"/>
      <c r="K10" s="44"/>
      <c r="L10" s="44"/>
      <c r="M10" s="44"/>
      <c r="N10" s="44"/>
      <c r="O10" s="44"/>
      <c r="P10" s="44">
        <f>データ!P6</f>
        <v>11.97</v>
      </c>
      <c r="Q10" s="44"/>
      <c r="R10" s="44"/>
      <c r="S10" s="44"/>
      <c r="T10" s="44"/>
      <c r="U10" s="44"/>
      <c r="V10" s="44"/>
      <c r="W10" s="44">
        <f>データ!Q6</f>
        <v>91.26</v>
      </c>
      <c r="X10" s="44"/>
      <c r="Y10" s="44"/>
      <c r="Z10" s="44"/>
      <c r="AA10" s="44"/>
      <c r="AB10" s="44"/>
      <c r="AC10" s="44"/>
      <c r="AD10" s="45">
        <f>データ!R6</f>
        <v>2640</v>
      </c>
      <c r="AE10" s="45"/>
      <c r="AF10" s="45"/>
      <c r="AG10" s="45"/>
      <c r="AH10" s="45"/>
      <c r="AI10" s="45"/>
      <c r="AJ10" s="45"/>
      <c r="AK10" s="2"/>
      <c r="AL10" s="45">
        <f>データ!V6</f>
        <v>10266</v>
      </c>
      <c r="AM10" s="45"/>
      <c r="AN10" s="45"/>
      <c r="AO10" s="45"/>
      <c r="AP10" s="45"/>
      <c r="AQ10" s="45"/>
      <c r="AR10" s="45"/>
      <c r="AS10" s="45"/>
      <c r="AT10" s="44">
        <f>データ!W6</f>
        <v>4.26</v>
      </c>
      <c r="AU10" s="44"/>
      <c r="AV10" s="44"/>
      <c r="AW10" s="44"/>
      <c r="AX10" s="44"/>
      <c r="AY10" s="44"/>
      <c r="AZ10" s="44"/>
      <c r="BA10" s="44"/>
      <c r="BB10" s="44">
        <f>データ!X6</f>
        <v>2409.86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8CrBIn/AXUDvABz56Kb/mmSs5+SUE8+gRQDzSGMpGbvSmANk57ILftU8VK8v/JBDXhL79wwWNrfo5VQ6Xqv7g==" saltValue="Ez4oOsfghA/4kFXkY3CI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252077</v>
      </c>
      <c r="D6" s="19">
        <f t="shared" si="3"/>
        <v>46</v>
      </c>
      <c r="E6" s="19">
        <f t="shared" si="3"/>
        <v>17</v>
      </c>
      <c r="F6" s="19">
        <f t="shared" si="3"/>
        <v>4</v>
      </c>
      <c r="G6" s="19">
        <f t="shared" si="3"/>
        <v>0</v>
      </c>
      <c r="H6" s="19" t="str">
        <f t="shared" si="3"/>
        <v>滋賀県　守山市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64.88</v>
      </c>
      <c r="P6" s="20">
        <f t="shared" si="3"/>
        <v>11.97</v>
      </c>
      <c r="Q6" s="20">
        <f t="shared" si="3"/>
        <v>91.26</v>
      </c>
      <c r="R6" s="20">
        <f t="shared" si="3"/>
        <v>2640</v>
      </c>
      <c r="S6" s="20">
        <f t="shared" si="3"/>
        <v>85856</v>
      </c>
      <c r="T6" s="20">
        <f t="shared" si="3"/>
        <v>55.73</v>
      </c>
      <c r="U6" s="20">
        <f t="shared" si="3"/>
        <v>1540.57</v>
      </c>
      <c r="V6" s="20">
        <f t="shared" si="3"/>
        <v>10266</v>
      </c>
      <c r="W6" s="20">
        <f t="shared" si="3"/>
        <v>4.26</v>
      </c>
      <c r="X6" s="20">
        <f t="shared" si="3"/>
        <v>2409.86</v>
      </c>
      <c r="Y6" s="21">
        <f>IF(Y7="",NA(),Y7)</f>
        <v>100.07</v>
      </c>
      <c r="Z6" s="21">
        <f t="shared" ref="Z6:AH6" si="4">IF(Z7="",NA(),Z7)</f>
        <v>100.91</v>
      </c>
      <c r="AA6" s="21">
        <f t="shared" si="4"/>
        <v>103.81</v>
      </c>
      <c r="AB6" s="21">
        <f t="shared" si="4"/>
        <v>103.35</v>
      </c>
      <c r="AC6" s="21">
        <f t="shared" si="4"/>
        <v>99.71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33.049999999999997</v>
      </c>
      <c r="AV6" s="21">
        <f t="shared" ref="AV6:BD6" si="6">IF(AV7="",NA(),AV7)</f>
        <v>38.79</v>
      </c>
      <c r="AW6" s="21">
        <f t="shared" si="6"/>
        <v>56.78</v>
      </c>
      <c r="AX6" s="21">
        <f t="shared" si="6"/>
        <v>55.12</v>
      </c>
      <c r="AY6" s="21">
        <f t="shared" si="6"/>
        <v>64.7</v>
      </c>
      <c r="AZ6" s="21">
        <f t="shared" si="6"/>
        <v>47.72</v>
      </c>
      <c r="BA6" s="21">
        <f t="shared" si="6"/>
        <v>44.24</v>
      </c>
      <c r="BB6" s="21">
        <f t="shared" si="6"/>
        <v>43.07</v>
      </c>
      <c r="BC6" s="21">
        <f t="shared" si="6"/>
        <v>45.42</v>
      </c>
      <c r="BD6" s="21">
        <f t="shared" si="6"/>
        <v>50.63</v>
      </c>
      <c r="BE6" s="20" t="str">
        <f>IF(BE7="","",IF(BE7="-","【-】","【"&amp;SUBSTITUTE(TEXT(BE7,"#,##0.00"),"-","△")&amp;"】"))</f>
        <v>【48.91】</v>
      </c>
      <c r="BF6" s="21">
        <f>IF(BF7="",NA(),BF7)</f>
        <v>611.73</v>
      </c>
      <c r="BG6" s="21">
        <f t="shared" ref="BG6:BO6" si="7">IF(BG7="",NA(),BG7)</f>
        <v>576.44000000000005</v>
      </c>
      <c r="BH6" s="21">
        <f t="shared" si="7"/>
        <v>531.52</v>
      </c>
      <c r="BI6" s="21">
        <f t="shared" si="7"/>
        <v>764.17</v>
      </c>
      <c r="BJ6" s="21">
        <f t="shared" si="7"/>
        <v>457.05</v>
      </c>
      <c r="BK6" s="21">
        <f t="shared" si="7"/>
        <v>1206.79</v>
      </c>
      <c r="BL6" s="21">
        <f t="shared" si="7"/>
        <v>1258.43</v>
      </c>
      <c r="BM6" s="21">
        <f t="shared" si="7"/>
        <v>1163.75</v>
      </c>
      <c r="BN6" s="21">
        <f t="shared" si="7"/>
        <v>1195.47</v>
      </c>
      <c r="BO6" s="21">
        <f t="shared" si="7"/>
        <v>1168.69</v>
      </c>
      <c r="BP6" s="20" t="str">
        <f>IF(BP7="","",IF(BP7="-","【-】","【"&amp;SUBSTITUTE(TEXT(BP7,"#,##0.00"),"-","△")&amp;"】"))</f>
        <v>【1,156.82】</v>
      </c>
      <c r="BQ6" s="21">
        <f>IF(BQ7="",NA(),BQ7)</f>
        <v>76.63</v>
      </c>
      <c r="BR6" s="21">
        <f t="shared" ref="BR6:BZ6" si="8">IF(BR7="",NA(),BR7)</f>
        <v>100.84</v>
      </c>
      <c r="BS6" s="21">
        <f t="shared" si="8"/>
        <v>101.64</v>
      </c>
      <c r="BT6" s="21">
        <f t="shared" si="8"/>
        <v>97.15</v>
      </c>
      <c r="BU6" s="21">
        <f t="shared" si="8"/>
        <v>96.97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207.12</v>
      </c>
      <c r="CC6" s="21">
        <f t="shared" ref="CC6:CK6" si="9">IF(CC7="",NA(),CC7)</f>
        <v>164.66</v>
      </c>
      <c r="CD6" s="21">
        <f t="shared" si="9"/>
        <v>164.49</v>
      </c>
      <c r="CE6" s="21">
        <f t="shared" si="9"/>
        <v>157.54</v>
      </c>
      <c r="CF6" s="21">
        <f t="shared" si="9"/>
        <v>153.94999999999999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88.79</v>
      </c>
      <c r="CY6" s="21">
        <f t="shared" ref="CY6:DG6" si="11">IF(CY7="",NA(),CY7)</f>
        <v>90.3</v>
      </c>
      <c r="CZ6" s="21">
        <f t="shared" si="11"/>
        <v>91.64</v>
      </c>
      <c r="DA6" s="21">
        <f t="shared" si="11"/>
        <v>92.63</v>
      </c>
      <c r="DB6" s="21">
        <f t="shared" si="11"/>
        <v>92.92</v>
      </c>
      <c r="DC6" s="21">
        <f t="shared" si="11"/>
        <v>83.75</v>
      </c>
      <c r="DD6" s="21">
        <f t="shared" si="11"/>
        <v>84.19</v>
      </c>
      <c r="DE6" s="21">
        <f t="shared" si="11"/>
        <v>84.34</v>
      </c>
      <c r="DF6" s="21">
        <f t="shared" si="11"/>
        <v>84.34</v>
      </c>
      <c r="DG6" s="21">
        <f t="shared" si="11"/>
        <v>84.73</v>
      </c>
      <c r="DH6" s="20" t="str">
        <f>IF(DH7="","",IF(DH7="-","【-】","【"&amp;SUBSTITUTE(TEXT(DH7,"#,##0.00"),"-","△")&amp;"】"))</f>
        <v>【86.21】</v>
      </c>
      <c r="DI6" s="21">
        <f>IF(DI7="",NA(),DI7)</f>
        <v>11.98</v>
      </c>
      <c r="DJ6" s="21">
        <f t="shared" ref="DJ6:DR6" si="12">IF(DJ7="",NA(),DJ7)</f>
        <v>14.65</v>
      </c>
      <c r="DK6" s="21">
        <f t="shared" si="12"/>
        <v>17.37</v>
      </c>
      <c r="DL6" s="21">
        <f t="shared" si="12"/>
        <v>19.760000000000002</v>
      </c>
      <c r="DM6" s="21">
        <f t="shared" si="12"/>
        <v>22.39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252077</v>
      </c>
      <c r="D7" s="23">
        <v>46</v>
      </c>
      <c r="E7" s="23">
        <v>17</v>
      </c>
      <c r="F7" s="23">
        <v>4</v>
      </c>
      <c r="G7" s="23">
        <v>0</v>
      </c>
      <c r="H7" s="23" t="s">
        <v>96</v>
      </c>
      <c r="I7" s="23" t="s">
        <v>97</v>
      </c>
      <c r="J7" s="23" t="s">
        <v>98</v>
      </c>
      <c r="K7" s="23" t="s">
        <v>99</v>
      </c>
      <c r="L7" s="23" t="s">
        <v>100</v>
      </c>
      <c r="M7" s="23" t="s">
        <v>101</v>
      </c>
      <c r="N7" s="24" t="s">
        <v>102</v>
      </c>
      <c r="O7" s="24">
        <v>64.88</v>
      </c>
      <c r="P7" s="24">
        <v>11.97</v>
      </c>
      <c r="Q7" s="24">
        <v>91.26</v>
      </c>
      <c r="R7" s="24">
        <v>2640</v>
      </c>
      <c r="S7" s="24">
        <v>85856</v>
      </c>
      <c r="T7" s="24">
        <v>55.73</v>
      </c>
      <c r="U7" s="24">
        <v>1540.57</v>
      </c>
      <c r="V7" s="24">
        <v>10266</v>
      </c>
      <c r="W7" s="24">
        <v>4.26</v>
      </c>
      <c r="X7" s="24">
        <v>2409.86</v>
      </c>
      <c r="Y7" s="24">
        <v>100.07</v>
      </c>
      <c r="Z7" s="24">
        <v>100.91</v>
      </c>
      <c r="AA7" s="24">
        <v>103.81</v>
      </c>
      <c r="AB7" s="24">
        <v>103.35</v>
      </c>
      <c r="AC7" s="24">
        <v>99.71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33.049999999999997</v>
      </c>
      <c r="AV7" s="24">
        <v>38.79</v>
      </c>
      <c r="AW7" s="24">
        <v>56.78</v>
      </c>
      <c r="AX7" s="24">
        <v>55.12</v>
      </c>
      <c r="AY7" s="24">
        <v>64.7</v>
      </c>
      <c r="AZ7" s="24">
        <v>47.72</v>
      </c>
      <c r="BA7" s="24">
        <v>44.24</v>
      </c>
      <c r="BB7" s="24">
        <v>43.07</v>
      </c>
      <c r="BC7" s="24">
        <v>45.42</v>
      </c>
      <c r="BD7" s="24">
        <v>50.63</v>
      </c>
      <c r="BE7" s="24">
        <v>48.91</v>
      </c>
      <c r="BF7" s="24">
        <v>611.73</v>
      </c>
      <c r="BG7" s="24">
        <v>576.44000000000005</v>
      </c>
      <c r="BH7" s="24">
        <v>531.52</v>
      </c>
      <c r="BI7" s="24">
        <v>764.17</v>
      </c>
      <c r="BJ7" s="24">
        <v>457.05</v>
      </c>
      <c r="BK7" s="24">
        <v>1206.79</v>
      </c>
      <c r="BL7" s="24">
        <v>1258.43</v>
      </c>
      <c r="BM7" s="24">
        <v>1163.75</v>
      </c>
      <c r="BN7" s="24">
        <v>1195.47</v>
      </c>
      <c r="BO7" s="24">
        <v>1168.69</v>
      </c>
      <c r="BP7" s="24">
        <v>1156.82</v>
      </c>
      <c r="BQ7" s="24">
        <v>76.63</v>
      </c>
      <c r="BR7" s="24">
        <v>100.84</v>
      </c>
      <c r="BS7" s="24">
        <v>101.64</v>
      </c>
      <c r="BT7" s="24">
        <v>97.15</v>
      </c>
      <c r="BU7" s="24">
        <v>96.97</v>
      </c>
      <c r="BV7" s="24">
        <v>71.84</v>
      </c>
      <c r="BW7" s="24">
        <v>73.36</v>
      </c>
      <c r="BX7" s="24">
        <v>72.599999999999994</v>
      </c>
      <c r="BY7" s="24">
        <v>69.430000000000007</v>
      </c>
      <c r="BZ7" s="24">
        <v>70.709999999999994</v>
      </c>
      <c r="CA7" s="24">
        <v>75.33</v>
      </c>
      <c r="CB7" s="24">
        <v>207.12</v>
      </c>
      <c r="CC7" s="24">
        <v>164.66</v>
      </c>
      <c r="CD7" s="24">
        <v>164.49</v>
      </c>
      <c r="CE7" s="24">
        <v>157.54</v>
      </c>
      <c r="CF7" s="24">
        <v>153.94999999999999</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88.79</v>
      </c>
      <c r="CY7" s="24">
        <v>90.3</v>
      </c>
      <c r="CZ7" s="24">
        <v>91.64</v>
      </c>
      <c r="DA7" s="24">
        <v>92.63</v>
      </c>
      <c r="DB7" s="24">
        <v>92.92</v>
      </c>
      <c r="DC7" s="24">
        <v>83.75</v>
      </c>
      <c r="DD7" s="24">
        <v>84.19</v>
      </c>
      <c r="DE7" s="24">
        <v>84.34</v>
      </c>
      <c r="DF7" s="24">
        <v>84.34</v>
      </c>
      <c r="DG7" s="24">
        <v>84.73</v>
      </c>
      <c r="DH7" s="24">
        <v>86.21</v>
      </c>
      <c r="DI7" s="24">
        <v>11.98</v>
      </c>
      <c r="DJ7" s="24">
        <v>14.65</v>
      </c>
      <c r="DK7" s="24">
        <v>17.37</v>
      </c>
      <c r="DL7" s="24">
        <v>19.760000000000002</v>
      </c>
      <c r="DM7" s="24">
        <v>22.39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2025-02-04T11:47:39Z</cp:lastPrinted>
  <dcterms:created xsi:type="dcterms:W3CDTF">2025-01-24T07:12:19Z</dcterms:created>
  <dcterms:modified xsi:type="dcterms:W3CDTF">2025-02-23T13:22:35Z</dcterms:modified>
  <cp:category/>
</cp:coreProperties>
</file>