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1815\Desktop\"/>
    </mc:Choice>
  </mc:AlternateContent>
  <xr:revisionPtr revIDLastSave="0" documentId="8_{2CE97C68-326E-4320-A995-E0E081459D12}" xr6:coauthVersionLast="47" xr6:coauthVersionMax="47" xr10:uidLastSave="{00000000-0000-0000-0000-000000000000}"/>
  <bookViews>
    <workbookView xWindow="28680" yWindow="-12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6"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BW37" i="10"/>
  <c r="BE37" i="10"/>
  <c r="AM37" i="10"/>
  <c r="C37" i="10"/>
  <c r="BW36" i="10"/>
  <c r="BE36" i="10"/>
  <c r="BW35" i="10"/>
  <c r="BE35" i="10"/>
  <c r="BW34" i="10"/>
  <c r="CO34" i="10" s="1"/>
  <c r="CO35" i="10" s="1"/>
  <c r="CO36" i="10" s="1"/>
  <c r="CO37" i="10" s="1"/>
  <c r="BE34" i="10"/>
  <c r="C34" i="10"/>
  <c r="C35" i="10" s="1"/>
  <c r="U34" i="10" l="1"/>
  <c r="U35" i="10" s="1"/>
  <c r="U36" i="10" s="1"/>
  <c r="U37" i="10" s="1"/>
  <c r="C36"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alcChain>
</file>

<file path=xl/sharedStrings.xml><?xml version="1.0" encoding="utf-8"?>
<sst xmlns="http://schemas.openxmlformats.org/spreadsheetml/2006/main" count="1058" uniqueCount="568">
  <si>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</si>
  <si>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</si>
  <si>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</si>
  <si>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</si>
  <si>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</si>
  <si>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</si>
  <si>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</si>
  <si>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</si>
  <si>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</si>
  <si>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</si>
  <si>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</si>
  <si>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</si>
  <si>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</si>
  <si>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</si>
  <si>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</si>
  <si>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</si>
  <si>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</si>
  <si>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</si>
  <si>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</si>
  <si>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</si>
  <si>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</si>
  <si>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</si>
  <si>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</si>
  <si>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</si>
  <si>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</si>
  <si>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</si>
  <si>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</si>
  <si>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</si>
  <si>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</si>
  <si>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</si>
  <si>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</si>
  <si>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</si>
  <si>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</si>
  <si>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</si>
  <si>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</si>
  <si>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</si>
  <si>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</si>
  <si>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</si>
  <si>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</si>
  <si>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</si>
  <si>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</si>
  <si>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</si>
  <si>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</si>
  <si>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</si>
  <si>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</si>
  <si>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</si>
  <si>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</si>
  <si>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</si>
  <si>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</si>
  <si>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</si>
  <si>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</si>
  <si>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</si>
  <si>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</si>
  <si>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</si>
  <si>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</si>
  <si>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</si>
  <si>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</si>
  <si>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</si>
  <si>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</si>
  <si>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</si>
  <si>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</si>
  <si>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</si>
  <si>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</si>
  <si>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</si>
  <si>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</si>
  <si>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</si>
  <si>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</si>
  <si>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</si>
  <si>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</si>
  <si>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</si>
  <si>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</si>
  <si>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</si>
  <si>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</si>
  <si>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</si>
  <si>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</si>
  <si>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</si>
  <si>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</si>
  <si>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</si>
  <si>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</si>
  <si>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滋賀県</t>
    <phoneticPr fontId="5"/>
  </si>
  <si>
    <t>市町村類型</t>
    <phoneticPr fontId="5"/>
  </si>
  <si>
    <t>Ⅱ－２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</si>
  <si>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</si>
  <si>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</si>
  <si>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</si>
  <si>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</si>
  <si>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</si>
  <si>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</si>
  <si>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</si>
  <si>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</si>
  <si>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</si>
  <si>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</si>
  <si>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</si>
  <si>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</si>
  <si>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守山市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</si>
  <si>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</si>
  <si>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</si>
  <si>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</si>
  <si>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</si>
  <si>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</si>
  <si>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</si>
  <si>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</si>
  <si>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</si>
  <si>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</si>
  <si>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</si>
  <si>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</si>
  <si>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</si>
  <si>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</si>
  <si>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</si>
  <si>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</si>
  <si>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</si>
  <si>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</si>
  <si>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</si>
  <si>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</si>
  <si>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</si>
  <si>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</si>
  <si>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</si>
  <si>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</si>
  <si>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4.2</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</si>
  <si>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</si>
  <si>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</si>
  <si>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</si>
  <si>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</si>
  <si>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</si>
  <si>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</si>
  <si>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</si>
  <si>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</si>
  <si>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</si>
  <si>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</si>
  <si>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</si>
  <si>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</si>
  <si>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</si>
  <si>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</si>
  <si>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</si>
  <si>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</si>
  <si>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</si>
  <si>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</si>
  <si>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</si>
  <si>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</si>
  <si>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</si>
  <si>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</si>
  <si>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</si>
  <si>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6"/>
  </si>
  <si>
    <t>うち日本人(％)</t>
    <phoneticPr fontId="5"/>
  </si>
  <si>
    <t>0.2</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</si>
  <si>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</si>
  <si>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</si>
  <si>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</si>
  <si>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</si>
  <si>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</si>
  <si>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</si>
  <si>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</si>
  <si>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</si>
  <si>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</si>
  <si>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</si>
  <si>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</si>
  <si>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</si>
  <si>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</si>
  <si>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</si>
  <si>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</si>
  <si>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</si>
  <si>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</si>
  <si>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</si>
  <si>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</si>
  <si>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</si>
  <si>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</si>
  <si>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</si>
  <si>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</si>
  <si>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</si>
  <si>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</si>
  <si>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</si>
  <si>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</si>
  <si>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</si>
  <si>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</si>
  <si>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</si>
  <si>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</si>
  <si>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</si>
  <si>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</si>
  <si>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</si>
  <si>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</si>
  <si>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</si>
  <si>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</si>
  <si>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</si>
  <si>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</si>
  <si>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</si>
  <si>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</si>
  <si>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</si>
  <si>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</si>
  <si>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</si>
  <si>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</si>
  <si>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</si>
  <si>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</si>
  <si>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</si>
  <si>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</si>
  <si>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</si>
  <si>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</si>
  <si>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</si>
  <si>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</si>
  <si>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</si>
  <si>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</si>
  <si>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</si>
  <si>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</si>
  <si>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</si>
  <si>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</si>
  <si>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滋賀県守山市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</si>
  <si>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</si>
  <si>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</si>
  <si>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</si>
  <si>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</si>
  <si>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</si>
  <si>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</si>
  <si>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</si>
  <si>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</si>
  <si>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</si>
  <si>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</si>
  <si>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</si>
  <si>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</si>
  <si>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</si>
  <si>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</si>
  <si>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</si>
  <si>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</si>
  <si>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</si>
  <si>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</si>
  <si>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</si>
  <si>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</si>
  <si>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</si>
  <si>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</si>
  <si>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</si>
  <si>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</si>
  <si>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</si>
  <si>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</si>
  <si>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</si>
  <si>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</si>
  <si>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</si>
  <si>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</si>
  <si>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</si>
  <si>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</si>
  <si>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</si>
  <si>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</si>
  <si>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</si>
  <si>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</si>
  <si>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</si>
  <si>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</si>
  <si>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</si>
  <si>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</si>
  <si>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</si>
  <si>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</si>
  <si>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</si>
  <si>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</si>
  <si>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</si>
  <si>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</si>
  <si>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</si>
  <si>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</si>
  <si>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</si>
  <si>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</si>
  <si>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</si>
  <si>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</si>
  <si>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</si>
  <si>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</si>
  <si>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</si>
  <si>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</si>
  <si>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</si>
  <si>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</si>
  <si>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</si>
  <si>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</si>
  <si>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</si>
  <si>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</si>
  <si>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</si>
  <si>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</si>
  <si>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</si>
  <si>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</si>
  <si>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</si>
  <si>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</si>
  <si>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</si>
  <si>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</si>
  <si>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</si>
  <si>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</si>
  <si>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</si>
  <si>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</si>
  <si>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</si>
  <si>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</si>
  <si>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</si>
  <si>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</si>
  <si>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</si>
  <si>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</si>
  <si>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</si>
  <si>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</si>
  <si>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</si>
  <si>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</si>
  <si>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</si>
  <si>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</si>
  <si>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</si>
  <si>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</si>
  <si>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</si>
  <si>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</si>
  <si>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</si>
  <si>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</si>
  <si>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</si>
  <si>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</si>
  <si>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</si>
  <si>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</si>
  <si>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</si>
  <si>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</si>
  <si>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</si>
  <si>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</si>
  <si>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</si>
  <si>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</si>
  <si>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</si>
  <si>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</si>
  <si>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</si>
  <si>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</si>
  <si>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</si>
  <si>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</si>
  <si>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</si>
  <si>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</si>
  <si>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</si>
  <si>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</si>
  <si>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</si>
  <si>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</si>
  <si>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</si>
  <si>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</si>
  <si>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</si>
  <si>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</si>
  <si>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</si>
  <si>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</si>
  <si>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</si>
  <si>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</si>
  <si>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</si>
  <si>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</si>
  <si>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</si>
  <si>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</si>
  <si>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</si>
  <si>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</si>
  <si>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</si>
  <si>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</si>
  <si>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</si>
  <si>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</si>
  <si>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</si>
  <si>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</si>
  <si>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</si>
  <si>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</si>
  <si>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</si>
  <si>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</si>
  <si>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</si>
  <si>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</si>
  <si>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</si>
  <si>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</si>
  <si>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</si>
  <si>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</si>
  <si>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</si>
  <si>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</si>
  <si>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</si>
  <si>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</si>
  <si>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</si>
  <si>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</si>
  <si>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滋賀県守山市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</si>
  <si>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</si>
  <si>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</si>
  <si>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</si>
  <si>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</si>
  <si>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</si>
  <si>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</si>
  <si>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</si>
  <si>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</si>
  <si>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</si>
  <si>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</si>
  <si>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</si>
  <si>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</si>
  <si>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</si>
  <si>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</si>
  <si>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</si>
  <si>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</si>
  <si>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</si>
  <si>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</si>
  <si>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</si>
  <si>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</si>
  <si>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</si>
  <si>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育英奨学事業特別会計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</si>
  <si>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</si>
  <si>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</si>
  <si>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</si>
  <si>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</si>
  <si>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</si>
  <si>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</si>
  <si>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</si>
  <si>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</si>
  <si>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</si>
  <si>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</si>
  <si>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</si>
  <si>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</si>
  <si>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</si>
  <si>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</si>
  <si>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介護保険特別会計(介護保険事業)</t>
    <phoneticPr fontId="5"/>
  </si>
  <si>
    <t>介護保険特別会計(介護サービス事業)</t>
    <phoneticPr fontId="5"/>
  </si>
  <si>
    <t>後期高齢者医療事業特別会計</t>
    <phoneticPr fontId="5"/>
  </si>
  <si>
    <t>下水道事業会計</t>
    <phoneticPr fontId="5"/>
  </si>
  <si>
    <t>法適用企業</t>
    <phoneticPr fontId="5"/>
  </si>
  <si>
    <t>水道事業会計</t>
    <phoneticPr fontId="5"/>
  </si>
  <si>
    <t>病院事業会計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</si>
  <si>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</si>
  <si>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</si>
  <si>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</si>
  <si>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</si>
  <si>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</si>
  <si>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</si>
  <si>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</si>
  <si>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</si>
  <si>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</si>
  <si>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</si>
  <si>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</si>
  <si>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</si>
  <si>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</si>
  <si>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</si>
  <si>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</si>
  <si>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</si>
  <si>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</si>
  <si>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</si>
  <si>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</si>
  <si>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</si>
  <si>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</si>
  <si>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</si>
  <si>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</si>
  <si>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</si>
  <si>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</si>
  <si>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</si>
  <si>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</si>
  <si>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</si>
  <si>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</si>
  <si>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</si>
  <si>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</si>
  <si>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</si>
  <si>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</si>
  <si>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</si>
  <si>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</si>
  <si>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</si>
  <si>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</si>
  <si>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</si>
  <si>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</si>
  <si>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</si>
  <si>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</si>
  <si>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</si>
  <si>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</si>
  <si>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</si>
  <si>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</si>
  <si>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</si>
  <si>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</si>
  <si>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</si>
  <si>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</si>
  <si>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</si>
  <si>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</si>
  <si>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</si>
  <si>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</si>
  <si>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</si>
  <si>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</si>
  <si>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介護保険特別会計（介護サービス事業）</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</si>
  <si>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</si>
  <si>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</si>
  <si>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</si>
  <si>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</si>
  <si>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</si>
  <si>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</si>
  <si>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</si>
  <si>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</si>
  <si>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</si>
  <si>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</si>
  <si>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</si>
  <si>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</si>
  <si>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</si>
  <si>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</si>
  <si>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</si>
  <si>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</si>
  <si>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</si>
  <si>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</si>
  <si>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</si>
  <si>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</si>
  <si>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</si>
  <si>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</si>
  <si>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</si>
  <si>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</si>
  <si>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</si>
  <si>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</si>
  <si>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</si>
  <si>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</si>
  <si>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</si>
  <si>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</si>
  <si>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</si>
  <si>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</si>
  <si>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</si>
  <si>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</si>
  <si>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</si>
  <si>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</si>
  <si>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</si>
  <si>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</si>
  <si>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</si>
  <si>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</si>
  <si>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</si>
  <si>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</si>
  <si>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</si>
  <si>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</si>
  <si>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</si>
  <si>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</si>
  <si>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</si>
  <si>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</si>
  <si>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</si>
  <si>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</si>
  <si>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</si>
  <si>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</si>
  <si>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</si>
  <si>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</si>
  <si>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</si>
  <si>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</si>
  <si>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</si>
  <si>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</si>
  <si>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</si>
  <si>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</si>
  <si>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</si>
  <si>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</si>
  <si>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</si>
  <si>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</si>
  <si>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</si>
  <si>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</si>
  <si>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</si>
  <si>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</si>
  <si>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</si>
  <si>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</si>
  <si>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</si>
  <si>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</si>
  <si>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</si>
  <si>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</si>
  <si>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</si>
  <si>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</si>
  <si>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</si>
  <si>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</si>
  <si>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</si>
  <si>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</si>
  <si>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1.34</t>
  </si>
  <si>
    <t>▲ 0.45</t>
  </si>
  <si>
    <t>▲ 2.42</t>
  </si>
  <si>
    <t>水道事業会計</t>
  </si>
  <si>
    <t>一般会計</t>
  </si>
  <si>
    <t>下水道事業会計</t>
  </si>
  <si>
    <t>介護保険特別会計(介護保険事業)</t>
  </si>
  <si>
    <t>病院事業会計</t>
  </si>
  <si>
    <t>国民健康保険特別会計</t>
  </si>
  <si>
    <t>土地取得特別会計</t>
  </si>
  <si>
    <t>後期高齢者医療事業特別会計</t>
  </si>
  <si>
    <t>その他会計（赤字）</t>
  </si>
  <si>
    <t>その他会計（黒字）</t>
  </si>
  <si>
    <t>R01</t>
    <phoneticPr fontId="5"/>
  </si>
  <si>
    <t>R02</t>
    <phoneticPr fontId="5"/>
  </si>
  <si>
    <t>R03</t>
    <phoneticPr fontId="5"/>
  </si>
  <si>
    <t>R04</t>
    <phoneticPr fontId="5"/>
  </si>
  <si>
    <t>R05</t>
    <phoneticPr fontId="5"/>
  </si>
  <si>
    <t>守山市土地開発公社</t>
    <rPh sb="0" eb="3">
      <t>モリヤマシ</t>
    </rPh>
    <rPh sb="3" eb="5">
      <t>トチ</t>
    </rPh>
    <rPh sb="5" eb="7">
      <t>カイハツ</t>
    </rPh>
    <rPh sb="7" eb="9">
      <t>コウシャ</t>
    </rPh>
    <phoneticPr fontId="2"/>
  </si>
  <si>
    <t>守山市文化体育振興事業団</t>
    <rPh sb="0" eb="3">
      <t>モリヤマシ</t>
    </rPh>
    <rPh sb="3" eb="5">
      <t>ブンカ</t>
    </rPh>
    <rPh sb="5" eb="7">
      <t>タイイク</t>
    </rPh>
    <rPh sb="7" eb="9">
      <t>シンコウ</t>
    </rPh>
    <rPh sb="9" eb="12">
      <t>ジギョウダン</t>
    </rPh>
    <phoneticPr fontId="2"/>
  </si>
  <si>
    <t>守山野洲市民交流プラザ</t>
    <rPh sb="0" eb="2">
      <t>モリヤマ</t>
    </rPh>
    <rPh sb="2" eb="4">
      <t>ヤス</t>
    </rPh>
    <rPh sb="4" eb="6">
      <t>シミン</t>
    </rPh>
    <rPh sb="6" eb="8">
      <t>コウリュウ</t>
    </rPh>
    <phoneticPr fontId="2"/>
  </si>
  <si>
    <t>守山野洲勤労福祉サービスセンター</t>
    <rPh sb="0" eb="2">
      <t>モリヤマ</t>
    </rPh>
    <rPh sb="2" eb="4">
      <t>ヤス</t>
    </rPh>
    <rPh sb="4" eb="6">
      <t>キンロウ</t>
    </rPh>
    <rPh sb="6" eb="8">
      <t>フクシ</t>
    </rPh>
    <phoneticPr fontId="2"/>
  </si>
  <si>
    <t>-</t>
    <phoneticPr fontId="2"/>
  </si>
  <si>
    <t>湖南広域行政組合</t>
    <rPh sb="0" eb="4">
      <t>コナンコウイキ</t>
    </rPh>
    <rPh sb="4" eb="6">
      <t>ギョウセイ</t>
    </rPh>
    <rPh sb="6" eb="8">
      <t>クミアイ</t>
    </rPh>
    <phoneticPr fontId="2"/>
  </si>
  <si>
    <t>滋賀県後期高齢者医療広域連合（一般会計）</t>
    <rPh sb="0" eb="3">
      <t>シガケン</t>
    </rPh>
    <rPh sb="3" eb="5">
      <t>コウキ</t>
    </rPh>
    <rPh sb="5" eb="8">
      <t>コウレイシャ</t>
    </rPh>
    <rPh sb="8" eb="10">
      <t>イリョウ</t>
    </rPh>
    <rPh sb="10" eb="12">
      <t>コウイキ</t>
    </rPh>
    <rPh sb="12" eb="14">
      <t>レンゴウ</t>
    </rPh>
    <rPh sb="15" eb="17">
      <t>イッパン</t>
    </rPh>
    <rPh sb="17" eb="19">
      <t>カイケイ</t>
    </rPh>
    <phoneticPr fontId="2"/>
  </si>
  <si>
    <t>滋賀県後期高齢者医療広域連合（後期高齢者医療特別会計）</t>
    <rPh sb="0" eb="3">
      <t>シガケン</t>
    </rPh>
    <rPh sb="3" eb="5">
      <t>コウキ</t>
    </rPh>
    <rPh sb="5" eb="8">
      <t>コウレイシャ</t>
    </rPh>
    <rPh sb="8" eb="10">
      <t>イリョウ</t>
    </rPh>
    <rPh sb="10" eb="12">
      <t>コウイキ</t>
    </rPh>
    <rPh sb="12" eb="14">
      <t>レンゴウ</t>
    </rPh>
    <rPh sb="15" eb="20">
      <t>コウキコウレイシャ</t>
    </rPh>
    <rPh sb="20" eb="22">
      <t>イリョウ</t>
    </rPh>
    <rPh sb="22" eb="24">
      <t>トクベツ</t>
    </rPh>
    <rPh sb="24" eb="26">
      <t>カイケイ</t>
    </rPh>
    <phoneticPr fontId="2"/>
  </si>
  <si>
    <t>守山野洲行政事務組合</t>
    <rPh sb="0" eb="2">
      <t>モリヤマ</t>
    </rPh>
    <rPh sb="2" eb="4">
      <t>ヤス</t>
    </rPh>
    <rPh sb="4" eb="6">
      <t>ギョウセイ</t>
    </rPh>
    <rPh sb="6" eb="10">
      <t>ジムクミアイ</t>
    </rPh>
    <phoneticPr fontId="2"/>
  </si>
  <si>
    <t>滋賀県市町村職員研修センター</t>
    <rPh sb="0" eb="3">
      <t>シガケン</t>
    </rPh>
    <rPh sb="3" eb="6">
      <t>シチョウソン</t>
    </rPh>
    <rPh sb="6" eb="8">
      <t>ショクイン</t>
    </rPh>
    <rPh sb="8" eb="10">
      <t>ケンシュウ</t>
    </rPh>
    <phoneticPr fontId="2"/>
  </si>
  <si>
    <t>公共施設整備基金</t>
    <rPh sb="0" eb="2">
      <t>コウキョウ</t>
    </rPh>
    <rPh sb="2" eb="4">
      <t>シセツ</t>
    </rPh>
    <rPh sb="4" eb="6">
      <t>セイビ</t>
    </rPh>
    <rPh sb="6" eb="8">
      <t>キキン</t>
    </rPh>
    <phoneticPr fontId="5"/>
  </si>
  <si>
    <t>福祉基金</t>
    <rPh sb="0" eb="2">
      <t>フクシ</t>
    </rPh>
    <rPh sb="2" eb="4">
      <t>キキン</t>
    </rPh>
    <phoneticPr fontId="2"/>
  </si>
  <si>
    <t>職員退職基金</t>
    <rPh sb="0" eb="2">
      <t>ショクイン</t>
    </rPh>
    <rPh sb="2" eb="4">
      <t>タイショク</t>
    </rPh>
    <rPh sb="4" eb="6">
      <t>キキン</t>
    </rPh>
    <phoneticPr fontId="2"/>
  </si>
  <si>
    <t>ふるさと守山応援基金</t>
    <rPh sb="4" eb="6">
      <t>モリヤマ</t>
    </rPh>
    <rPh sb="6" eb="8">
      <t>オウエン</t>
    </rPh>
    <rPh sb="8" eb="10">
      <t>キキン</t>
    </rPh>
    <phoneticPr fontId="2"/>
  </si>
  <si>
    <t>ほたる基金</t>
    <rPh sb="3" eb="5">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</si>
</sst>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62383</c:v>
                </c:pt>
                <c:pt idx="1">
                  <c:v>63812</c:v>
                </c:pt>
                <c:pt idx="2">
                  <c:v>54225</c:v>
                </c:pt>
                <c:pt idx="3">
                  <c:v>54016</c:v>
                </c:pt>
                <c:pt idx="4">
                  <c:v>52786</c:v>
                </c:pt>
              </c:numCache>
            </c:numRef>
          </c:val>
          <c:smooth val="0"/>
          <c:extLst>
            <c:ext xmlns:c16="http://schemas.microsoft.com/office/drawing/2014/chart" uri="{C3380CC4-5D6E-409C-BE32-E72D297353CC}">
              <c16:uniqueId val="{00000000-DFA7-483C-99E9-0C04A734B81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60467</c:v>
                </c:pt>
                <c:pt idx="1">
                  <c:v>141445</c:v>
                </c:pt>
                <c:pt idx="2">
                  <c:v>74205</c:v>
                </c:pt>
                <c:pt idx="3">
                  <c:v>86649</c:v>
                </c:pt>
                <c:pt idx="4">
                  <c:v>82132</c:v>
                </c:pt>
              </c:numCache>
            </c:numRef>
          </c:val>
          <c:smooth val="0"/>
          <c:extLst>
            <c:ext xmlns:c16="http://schemas.microsoft.com/office/drawing/2014/chart" uri="{C3380CC4-5D6E-409C-BE32-E72D297353CC}">
              <c16:uniqueId val="{00000001-DFA7-483C-99E9-0C04A734B81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4.03</c:v>
                </c:pt>
                <c:pt idx="1">
                  <c:v>3.35</c:v>
                </c:pt>
                <c:pt idx="2">
                  <c:v>4.43</c:v>
                </c:pt>
                <c:pt idx="3">
                  <c:v>3.79</c:v>
                </c:pt>
                <c:pt idx="4">
                  <c:v>3.45</c:v>
                </c:pt>
              </c:numCache>
            </c:numRef>
          </c:val>
          <c:extLst>
            <c:ext xmlns:c16="http://schemas.microsoft.com/office/drawing/2014/chart" uri="{C3380CC4-5D6E-409C-BE32-E72D297353CC}">
              <c16:uniqueId val="{00000000-4B8E-4822-8B0A-9D9612697E8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12.13</c:v>
                </c:pt>
                <c:pt idx="1">
                  <c:v>11.53</c:v>
                </c:pt>
                <c:pt idx="2">
                  <c:v>13.3</c:v>
                </c:pt>
                <c:pt idx="3">
                  <c:v>16.16</c:v>
                </c:pt>
                <c:pt idx="4">
                  <c:v>13.43</c:v>
                </c:pt>
              </c:numCache>
            </c:numRef>
          </c:val>
          <c:extLst>
            <c:ext xmlns:c16="http://schemas.microsoft.com/office/drawing/2014/chart" uri="{C3380CC4-5D6E-409C-BE32-E72D297353CC}">
              <c16:uniqueId val="{00000001-4B8E-4822-8B0A-9D9612697E8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-1.34</c:v>
                </c:pt>
                <c:pt idx="1">
                  <c:v>-0.45</c:v>
                </c:pt>
                <c:pt idx="2">
                  <c:v>3.7</c:v>
                </c:pt>
                <c:pt idx="3">
                  <c:v>2.0499999999999998</c:v>
                </c:pt>
                <c:pt idx="4">
                  <c:v>-2.42</c:v>
                </c:pt>
              </c:numCache>
            </c:numRef>
          </c:val>
          <c:smooth val="0"/>
          <c:extLst>
            <c:ext xmlns:c16="http://schemas.microsoft.com/office/drawing/2014/chart" uri="{C3380CC4-5D6E-409C-BE32-E72D297353CC}">
              <c16:uniqueId val="{00000002-4B8E-4822-8B0A-9D9612697E8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0.03</c:v>
                </c:pt>
                <c:pt idx="2">
                  <c:v>#N/A</c:v>
                </c:pt>
                <c:pt idx="3">
                  <c:v>0.03</c:v>
                </c:pt>
                <c:pt idx="4">
                  <c:v>#N/A</c:v>
                </c:pt>
                <c:pt idx="5">
                  <c:v>0.01</c:v>
                </c:pt>
                <c:pt idx="6">
                  <c:v>#N/A</c:v>
                </c:pt>
                <c:pt idx="7">
                  <c:v>0.01</c:v>
                </c:pt>
                <c:pt idx="8">
                  <c:v>#N/A</c:v>
                </c:pt>
                <c:pt idx="9">
                  <c:v>0.01</c:v>
                </c:pt>
              </c:numCache>
            </c:numRef>
          </c:val>
          <c:extLst>
            <c:ext xmlns:c16="http://schemas.microsoft.com/office/drawing/2014/chart" uri="{C3380CC4-5D6E-409C-BE32-E72D297353CC}">
              <c16:uniqueId val="{00000000-B377-4EAC-B1DF-D770368E9CB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377-4EAC-B1DF-D770368E9CB3}"/>
            </c:ext>
          </c:extLst>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2-B377-4EAC-B1DF-D770368E9CB3}"/>
            </c:ext>
          </c:extLst>
        </c:ser>
        <c:ser>
          <c:idx val="3"/>
          <c:order val="3"/>
          <c:tx>
            <c:strRef>
              <c:f>データシート!$A$30</c:f>
              <c:strCache>
                <c:ptCount val="1"/>
                <c:pt idx="0">
                  <c:v>土地取得特別会計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0.03</c:v>
                </c:pt>
                <c:pt idx="2">
                  <c:v>#N/A</c:v>
                </c:pt>
                <c:pt idx="3">
                  <c:v>0.02</c:v>
                </c:pt>
                <c:pt idx="4">
                  <c:v>#N/A</c:v>
                </c:pt>
                <c:pt idx="5">
                  <c:v>0.02</c:v>
                </c:pt>
                <c:pt idx="6">
                  <c:v>#N/A</c:v>
                </c:pt>
                <c:pt idx="7">
                  <c:v>0.02</c:v>
                </c:pt>
                <c:pt idx="8">
                  <c:v>#N/A</c:v>
                </c:pt>
                <c:pt idx="9">
                  <c:v>0.02</c:v>
                </c:pt>
              </c:numCache>
            </c:numRef>
          </c:val>
          <c:extLst>
            <c:ext xmlns:c16="http://schemas.microsoft.com/office/drawing/2014/chart" uri="{C3380CC4-5D6E-409C-BE32-E72D297353CC}">
              <c16:uniqueId val="{00000003-B377-4EAC-B1DF-D770368E9CB3}"/>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0.03</c:v>
                </c:pt>
                <c:pt idx="4">
                  <c:v>#N/A</c:v>
                </c:pt>
                <c:pt idx="5">
                  <c:v>0.06</c:v>
                </c:pt>
                <c:pt idx="6">
                  <c:v>#N/A</c:v>
                </c:pt>
                <c:pt idx="7">
                  <c:v>0.14000000000000001</c:v>
                </c:pt>
                <c:pt idx="8">
                  <c:v>#N/A</c:v>
                </c:pt>
                <c:pt idx="9">
                  <c:v>0.11</c:v>
                </c:pt>
              </c:numCache>
            </c:numRef>
          </c:val>
          <c:extLst>
            <c:ext xmlns:c16="http://schemas.microsoft.com/office/drawing/2014/chart" uri="{C3380CC4-5D6E-409C-BE32-E72D297353CC}">
              <c16:uniqueId val="{00000004-B377-4EAC-B1DF-D770368E9CB3}"/>
            </c:ext>
          </c:extLst>
        </c:ser>
        <c:ser>
          <c:idx val="5"/>
          <c:order val="5"/>
          <c:tx>
            <c:strRef>
              <c:f>データシート!$A$32</c:f>
              <c:strCache>
                <c:ptCount val="1"/>
                <c:pt idx="0">
                  <c:v>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0.47</c:v>
                </c:pt>
                <c:pt idx="8">
                  <c:v>#N/A</c:v>
                </c:pt>
                <c:pt idx="9">
                  <c:v>0.18</c:v>
                </c:pt>
              </c:numCache>
            </c:numRef>
          </c:val>
          <c:extLst>
            <c:ext xmlns:c16="http://schemas.microsoft.com/office/drawing/2014/chart" uri="{C3380CC4-5D6E-409C-BE32-E72D297353CC}">
              <c16:uniqueId val="{00000005-B377-4EAC-B1DF-D770368E9CB3}"/>
            </c:ext>
          </c:extLst>
        </c:ser>
        <c:ser>
          <c:idx val="6"/>
          <c:order val="6"/>
          <c:tx>
            <c:strRef>
              <c:f>データシート!$A$33</c:f>
              <c:strCache>
                <c:ptCount val="1"/>
                <c:pt idx="0">
                  <c:v>介護保険特別会計(介護保険事業)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0.65</c:v>
                </c:pt>
                <c:pt idx="2">
                  <c:v>#N/A</c:v>
                </c:pt>
                <c:pt idx="3">
                  <c:v>0.49</c:v>
                </c:pt>
                <c:pt idx="4">
                  <c:v>#N/A</c:v>
                </c:pt>
                <c:pt idx="5">
                  <c:v>0.45</c:v>
                </c:pt>
                <c:pt idx="6">
                  <c:v>#N/A</c:v>
                </c:pt>
                <c:pt idx="7">
                  <c:v>0.55000000000000004</c:v>
                </c:pt>
                <c:pt idx="8">
                  <c:v>#N/A</c:v>
                </c:pt>
                <c:pt idx="9">
                  <c:v>0.39</c:v>
                </c:pt>
              </c:numCache>
            </c:numRef>
          </c:val>
          <c:extLst>
            <c:ext xmlns:c16="http://schemas.microsoft.com/office/drawing/2014/chart" uri="{C3380CC4-5D6E-409C-BE32-E72D297353CC}">
              <c16:uniqueId val="{00000006-B377-4EAC-B1DF-D770368E9CB3}"/>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0.96</c:v>
                </c:pt>
                <c:pt idx="2">
                  <c:v>#N/A</c:v>
                </c:pt>
                <c:pt idx="3">
                  <c:v>1.41</c:v>
                </c:pt>
                <c:pt idx="4">
                  <c:v>#N/A</c:v>
                </c:pt>
                <c:pt idx="5">
                  <c:v>2.6</c:v>
                </c:pt>
                <c:pt idx="6">
                  <c:v>#N/A</c:v>
                </c:pt>
                <c:pt idx="7">
                  <c:v>2.76</c:v>
                </c:pt>
                <c:pt idx="8">
                  <c:v>#N/A</c:v>
                </c:pt>
                <c:pt idx="9">
                  <c:v>2.5299999999999998</c:v>
                </c:pt>
              </c:numCache>
            </c:numRef>
          </c:val>
          <c:extLst>
            <c:ext xmlns:c16="http://schemas.microsoft.com/office/drawing/2014/chart" uri="{C3380CC4-5D6E-409C-BE32-E72D297353CC}">
              <c16:uniqueId val="{00000007-B377-4EAC-B1DF-D770368E9CB3}"/>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4.0199999999999996</c:v>
                </c:pt>
                <c:pt idx="2">
                  <c:v>#N/A</c:v>
                </c:pt>
                <c:pt idx="3">
                  <c:v>3.35</c:v>
                </c:pt>
                <c:pt idx="4">
                  <c:v>#N/A</c:v>
                </c:pt>
                <c:pt idx="5">
                  <c:v>4.42</c:v>
                </c:pt>
                <c:pt idx="6">
                  <c:v>#N/A</c:v>
                </c:pt>
                <c:pt idx="7">
                  <c:v>3.79</c:v>
                </c:pt>
                <c:pt idx="8">
                  <c:v>#N/A</c:v>
                </c:pt>
                <c:pt idx="9">
                  <c:v>3.44</c:v>
                </c:pt>
              </c:numCache>
            </c:numRef>
          </c:val>
          <c:extLst>
            <c:ext xmlns:c16="http://schemas.microsoft.com/office/drawing/2014/chart" uri="{C3380CC4-5D6E-409C-BE32-E72D297353CC}">
              <c16:uniqueId val="{00000008-B377-4EAC-B1DF-D770368E9CB3}"/>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7.09</c:v>
                </c:pt>
                <c:pt idx="2">
                  <c:v>#N/A</c:v>
                </c:pt>
                <c:pt idx="3">
                  <c:v>5.45</c:v>
                </c:pt>
                <c:pt idx="4">
                  <c:v>#N/A</c:v>
                </c:pt>
                <c:pt idx="5">
                  <c:v>4.5599999999999996</c:v>
                </c:pt>
                <c:pt idx="6">
                  <c:v>#N/A</c:v>
                </c:pt>
                <c:pt idx="7">
                  <c:v>4.28</c:v>
                </c:pt>
                <c:pt idx="8">
                  <c:v>#N/A</c:v>
                </c:pt>
                <c:pt idx="9">
                  <c:v>4.13</c:v>
                </c:pt>
              </c:numCache>
            </c:numRef>
          </c:val>
          <c:extLst>
            <c:ext xmlns:c16="http://schemas.microsoft.com/office/drawing/2014/chart" uri="{C3380CC4-5D6E-409C-BE32-E72D297353CC}">
              <c16:uniqueId val="{00000009-B377-4EAC-B1DF-D770368E9CB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2677</c:v>
                </c:pt>
                <c:pt idx="5">
                  <c:v>2692</c:v>
                </c:pt>
                <c:pt idx="8">
                  <c:v>2723</c:v>
                </c:pt>
                <c:pt idx="11">
                  <c:v>2699</c:v>
                </c:pt>
                <c:pt idx="14">
                  <c:v>2649</c:v>
                </c:pt>
              </c:numCache>
            </c:numRef>
          </c:val>
          <c:extLst>
            <c:ext xmlns:c16="http://schemas.microsoft.com/office/drawing/2014/chart" uri="{C3380CC4-5D6E-409C-BE32-E72D297353CC}">
              <c16:uniqueId val="{00000000-1637-4B74-A10E-EA11610024E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637-4B74-A10E-EA11610024E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1637-4B74-A10E-EA11610024E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85</c:v>
                </c:pt>
                <c:pt idx="3">
                  <c:v>92</c:v>
                </c:pt>
                <c:pt idx="6">
                  <c:v>99</c:v>
                </c:pt>
                <c:pt idx="9">
                  <c:v>114</c:v>
                </c:pt>
                <c:pt idx="12">
                  <c:v>104</c:v>
                </c:pt>
              </c:numCache>
            </c:numRef>
          </c:val>
          <c:extLst>
            <c:ext xmlns:c16="http://schemas.microsoft.com/office/drawing/2014/chart" uri="{C3380CC4-5D6E-409C-BE32-E72D297353CC}">
              <c16:uniqueId val="{00000003-1637-4B74-A10E-EA11610024E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905</c:v>
                </c:pt>
                <c:pt idx="3">
                  <c:v>954</c:v>
                </c:pt>
                <c:pt idx="6">
                  <c:v>973</c:v>
                </c:pt>
                <c:pt idx="9">
                  <c:v>646</c:v>
                </c:pt>
                <c:pt idx="12">
                  <c:v>367</c:v>
                </c:pt>
              </c:numCache>
            </c:numRef>
          </c:val>
          <c:extLst>
            <c:ext xmlns:c16="http://schemas.microsoft.com/office/drawing/2014/chart" uri="{C3380CC4-5D6E-409C-BE32-E72D297353CC}">
              <c16:uniqueId val="{00000004-1637-4B74-A10E-EA11610024E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7</c:v>
                </c:pt>
                <c:pt idx="3">
                  <c:v>7</c:v>
                </c:pt>
                <c:pt idx="6">
                  <c:v>7</c:v>
                </c:pt>
                <c:pt idx="9">
                  <c:v>7</c:v>
                </c:pt>
                <c:pt idx="12">
                  <c:v>7</c:v>
                </c:pt>
              </c:numCache>
            </c:numRef>
          </c:val>
          <c:extLst>
            <c:ext xmlns:c16="http://schemas.microsoft.com/office/drawing/2014/chart" uri="{C3380CC4-5D6E-409C-BE32-E72D297353CC}">
              <c16:uniqueId val="{00000005-1637-4B74-A10E-EA11610024E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637-4B74-A10E-EA11610024E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2314</c:v>
                </c:pt>
                <c:pt idx="3">
                  <c:v>2394</c:v>
                </c:pt>
                <c:pt idx="6">
                  <c:v>2426</c:v>
                </c:pt>
                <c:pt idx="9">
                  <c:v>2547</c:v>
                </c:pt>
                <c:pt idx="12">
                  <c:v>2604</c:v>
                </c:pt>
              </c:numCache>
            </c:numRef>
          </c:val>
          <c:extLst>
            <c:ext xmlns:c16="http://schemas.microsoft.com/office/drawing/2014/chart" uri="{C3380CC4-5D6E-409C-BE32-E72D297353CC}">
              <c16:uniqueId val="{00000007-1637-4B74-A10E-EA11610024E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634</c:v>
                </c:pt>
                <c:pt idx="2">
                  <c:v>#N/A</c:v>
                </c:pt>
                <c:pt idx="3">
                  <c:v>#N/A</c:v>
                </c:pt>
                <c:pt idx="4">
                  <c:v>755</c:v>
                </c:pt>
                <c:pt idx="5">
                  <c:v>#N/A</c:v>
                </c:pt>
                <c:pt idx="6">
                  <c:v>#N/A</c:v>
                </c:pt>
                <c:pt idx="7">
                  <c:v>782</c:v>
                </c:pt>
                <c:pt idx="8">
                  <c:v>#N/A</c:v>
                </c:pt>
                <c:pt idx="9">
                  <c:v>#N/A</c:v>
                </c:pt>
                <c:pt idx="10">
                  <c:v>615</c:v>
                </c:pt>
                <c:pt idx="11">
                  <c:v>#N/A</c:v>
                </c:pt>
                <c:pt idx="12">
                  <c:v>#N/A</c:v>
                </c:pt>
                <c:pt idx="13">
                  <c:v>433</c:v>
                </c:pt>
                <c:pt idx="14">
                  <c:v>#N/A</c:v>
                </c:pt>
              </c:numCache>
            </c:numRef>
          </c:val>
          <c:smooth val="0"/>
          <c:extLst>
            <c:ext xmlns:c16="http://schemas.microsoft.com/office/drawing/2014/chart" uri="{C3380CC4-5D6E-409C-BE32-E72D297353CC}">
              <c16:uniqueId val="{00000008-1637-4B74-A10E-EA11610024E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26957</c:v>
                </c:pt>
                <c:pt idx="5">
                  <c:v>28313</c:v>
                </c:pt>
                <c:pt idx="8">
                  <c:v>28154</c:v>
                </c:pt>
                <c:pt idx="11">
                  <c:v>27794</c:v>
                </c:pt>
                <c:pt idx="14">
                  <c:v>26881</c:v>
                </c:pt>
              </c:numCache>
            </c:numRef>
          </c:val>
          <c:extLst>
            <c:ext xmlns:c16="http://schemas.microsoft.com/office/drawing/2014/chart" uri="{C3380CC4-5D6E-409C-BE32-E72D297353CC}">
              <c16:uniqueId val="{00000000-4D69-4D50-8B08-5C7D293CE86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4478</c:v>
                </c:pt>
                <c:pt idx="5">
                  <c:v>4274</c:v>
                </c:pt>
                <c:pt idx="8">
                  <c:v>4288</c:v>
                </c:pt>
                <c:pt idx="11">
                  <c:v>4046</c:v>
                </c:pt>
                <c:pt idx="14">
                  <c:v>4156</c:v>
                </c:pt>
              </c:numCache>
            </c:numRef>
          </c:val>
          <c:extLst>
            <c:ext xmlns:c16="http://schemas.microsoft.com/office/drawing/2014/chart" uri="{C3380CC4-5D6E-409C-BE32-E72D297353CC}">
              <c16:uniqueId val="{00000001-4D69-4D50-8B08-5C7D293CE86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12310</c:v>
                </c:pt>
                <c:pt idx="5">
                  <c:v>11308</c:v>
                </c:pt>
                <c:pt idx="8">
                  <c:v>11612</c:v>
                </c:pt>
                <c:pt idx="11">
                  <c:v>15022</c:v>
                </c:pt>
                <c:pt idx="14">
                  <c:v>13384</c:v>
                </c:pt>
              </c:numCache>
            </c:numRef>
          </c:val>
          <c:extLst>
            <c:ext xmlns:c16="http://schemas.microsoft.com/office/drawing/2014/chart" uri="{C3380CC4-5D6E-409C-BE32-E72D297353CC}">
              <c16:uniqueId val="{00000002-4D69-4D50-8B08-5C7D293CE86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D69-4D50-8B08-5C7D293CE86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D69-4D50-8B08-5C7D293CE86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1035</c:v>
                </c:pt>
                <c:pt idx="3">
                  <c:v>1007</c:v>
                </c:pt>
                <c:pt idx="6">
                  <c:v>1213</c:v>
                </c:pt>
                <c:pt idx="9">
                  <c:v>988</c:v>
                </c:pt>
                <c:pt idx="12">
                  <c:v>893</c:v>
                </c:pt>
              </c:numCache>
            </c:numRef>
          </c:val>
          <c:extLst>
            <c:ext xmlns:c16="http://schemas.microsoft.com/office/drawing/2014/chart" uri="{C3380CC4-5D6E-409C-BE32-E72D297353CC}">
              <c16:uniqueId val="{00000005-4D69-4D50-8B08-5C7D293CE86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2317</c:v>
                </c:pt>
                <c:pt idx="3">
                  <c:v>2448</c:v>
                </c:pt>
                <c:pt idx="6">
                  <c:v>2546</c:v>
                </c:pt>
                <c:pt idx="9">
                  <c:v>2638</c:v>
                </c:pt>
                <c:pt idx="12">
                  <c:v>2774</c:v>
                </c:pt>
              </c:numCache>
            </c:numRef>
          </c:val>
          <c:extLst>
            <c:ext xmlns:c16="http://schemas.microsoft.com/office/drawing/2014/chart" uri="{C3380CC4-5D6E-409C-BE32-E72D297353CC}">
              <c16:uniqueId val="{00000006-4D69-4D50-8B08-5C7D293CE86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730</c:v>
                </c:pt>
                <c:pt idx="3">
                  <c:v>687</c:v>
                </c:pt>
                <c:pt idx="6">
                  <c:v>686</c:v>
                </c:pt>
                <c:pt idx="9">
                  <c:v>665</c:v>
                </c:pt>
                <c:pt idx="12">
                  <c:v>777</c:v>
                </c:pt>
              </c:numCache>
            </c:numRef>
          </c:val>
          <c:extLst>
            <c:ext xmlns:c16="http://schemas.microsoft.com/office/drawing/2014/chart" uri="{C3380CC4-5D6E-409C-BE32-E72D297353CC}">
              <c16:uniqueId val="{00000007-4D69-4D50-8B08-5C7D293CE86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7402</c:v>
                </c:pt>
                <c:pt idx="3">
                  <c:v>7098</c:v>
                </c:pt>
                <c:pt idx="6">
                  <c:v>6633</c:v>
                </c:pt>
                <c:pt idx="9">
                  <c:v>5234</c:v>
                </c:pt>
                <c:pt idx="12">
                  <c:v>5566</c:v>
                </c:pt>
              </c:numCache>
            </c:numRef>
          </c:val>
          <c:extLst>
            <c:ext xmlns:c16="http://schemas.microsoft.com/office/drawing/2014/chart" uri="{C3380CC4-5D6E-409C-BE32-E72D297353CC}">
              <c16:uniqueId val="{00000008-4D69-4D50-8B08-5C7D293CE86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565</c:v>
                </c:pt>
                <c:pt idx="3">
                  <c:v>574</c:v>
                </c:pt>
                <c:pt idx="6">
                  <c:v>583</c:v>
                </c:pt>
                <c:pt idx="9">
                  <c:v>898</c:v>
                </c:pt>
                <c:pt idx="12">
                  <c:v>794</c:v>
                </c:pt>
              </c:numCache>
            </c:numRef>
          </c:val>
          <c:extLst>
            <c:ext xmlns:c16="http://schemas.microsoft.com/office/drawing/2014/chart" uri="{C3380CC4-5D6E-409C-BE32-E72D297353CC}">
              <c16:uniqueId val="{00000009-4D69-4D50-8B08-5C7D293CE86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27685</c:v>
                </c:pt>
                <c:pt idx="3">
                  <c:v>32119</c:v>
                </c:pt>
                <c:pt idx="6">
                  <c:v>33174</c:v>
                </c:pt>
                <c:pt idx="9">
                  <c:v>35538</c:v>
                </c:pt>
                <c:pt idx="12">
                  <c:v>35874</c:v>
                </c:pt>
              </c:numCache>
            </c:numRef>
          </c:val>
          <c:extLst>
            <c:ext xmlns:c16="http://schemas.microsoft.com/office/drawing/2014/chart" uri="{C3380CC4-5D6E-409C-BE32-E72D297353CC}">
              <c16:uniqueId val="{0000000A-4D69-4D50-8B08-5C7D293CE86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40</c:v>
                </c:pt>
                <c:pt idx="5">
                  <c:v>#N/A</c:v>
                </c:pt>
                <c:pt idx="6">
                  <c:v>#N/A</c:v>
                </c:pt>
                <c:pt idx="7">
                  <c:v>780</c:v>
                </c:pt>
                <c:pt idx="8">
                  <c:v>#N/A</c:v>
                </c:pt>
                <c:pt idx="9">
                  <c:v>#N/A</c:v>
                </c:pt>
                <c:pt idx="10">
                  <c:v>0</c:v>
                </c:pt>
                <c:pt idx="11">
                  <c:v>#N/A</c:v>
                </c:pt>
                <c:pt idx="12">
                  <c:v>#N/A</c:v>
                </c:pt>
                <c:pt idx="13">
                  <c:v>2255</c:v>
                </c:pt>
                <c:pt idx="14">
                  <c:v>#N/A</c:v>
                </c:pt>
              </c:numCache>
            </c:numRef>
          </c:val>
          <c:smooth val="0"/>
          <c:extLst>
            <c:ext xmlns:c16="http://schemas.microsoft.com/office/drawing/2014/chart" uri="{C3380CC4-5D6E-409C-BE32-E72D297353CC}">
              <c16:uniqueId val="{0000000B-4D69-4D50-8B08-5C7D293CE86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2468</c:v>
                </c:pt>
                <c:pt idx="1">
                  <c:v>2971</c:v>
                </c:pt>
                <c:pt idx="2">
                  <c:v>2553</c:v>
                </c:pt>
              </c:numCache>
            </c:numRef>
          </c:val>
          <c:extLst>
            <c:ext xmlns:c16="http://schemas.microsoft.com/office/drawing/2014/chart" uri="{C3380CC4-5D6E-409C-BE32-E72D297353CC}">
              <c16:uniqueId val="{00000000-A5B6-4828-8A28-959DBB7014F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1384</c:v>
                </c:pt>
                <c:pt idx="1">
                  <c:v>1386</c:v>
                </c:pt>
                <c:pt idx="2">
                  <c:v>1387</c:v>
                </c:pt>
              </c:numCache>
            </c:numRef>
          </c:val>
          <c:extLst>
            <c:ext xmlns:c16="http://schemas.microsoft.com/office/drawing/2014/chart" uri="{C3380CC4-5D6E-409C-BE32-E72D297353CC}">
              <c16:uniqueId val="{00000001-A5B6-4828-8A28-959DBB7014F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6503</c:v>
                </c:pt>
                <c:pt idx="1">
                  <c:v>9453</c:v>
                </c:pt>
                <c:pt idx="2">
                  <c:v>8247</c:v>
                </c:pt>
              </c:numCache>
            </c:numRef>
          </c:val>
          <c:extLst>
            <c:ext xmlns:c16="http://schemas.microsoft.com/office/drawing/2014/chart" uri="{C3380CC4-5D6E-409C-BE32-E72D297353CC}">
              <c16:uniqueId val="{00000002-A5B6-4828-8A28-959DBB7014F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滋賀県守山市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85,856
84,710
55.73
38,122,791
37,319,134
655,232
19,007,150
35,830,754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13.4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基準財政需要額において社会福祉費や高齢者保健福祉費が増となったものの、基準財政収入額において納税義務者数の増による個人市民税の増収や市内企業の業績回復による法人市民税の増収等により増となったため、令和５年度単年での比率は改善</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した。</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財政力指数は３ヵ年平均で算出することから、令和５年度の比率は改善したものの、比率の高い令和２年度が算出の対象外となったため、前年度より悪化した。</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今後においては財政改革プログラムに基づき、財源確保、経常経費の見直し等を実施し、安定した財政運営に努める。</a:t>
          </a:r>
          <a:endParaRPr lang="ja-JP" altLang="ja-JP" sz="1400">
            <a:solidFill>
              <a:schemeClr val="tx1"/>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51505</xdr:rowOff>
    </xdr:from>
    <xdr:to>
      <xdr:col>23</xdr:col>
      <xdr:colOff>133350</xdr:colOff>
      <xdr:row>45</xdr:row>
      <xdr:rowOff>33867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95155"/>
          <a:ext cx="0" cy="13539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5944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33867</xdr:rowOff>
    </xdr:from>
    <xdr:to>
      <xdr:col>24</xdr:col>
      <xdr:colOff>12700</xdr:colOff>
      <xdr:row>45</xdr:row>
      <xdr:rowOff>33867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137882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38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51505</xdr:rowOff>
    </xdr:from>
    <xdr:to>
      <xdr:col>24</xdr:col>
      <xdr:colOff>12700</xdr:colOff>
      <xdr:row>37</xdr:row>
      <xdr:rowOff>51505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62795</xdr:rowOff>
    </xdr:from>
    <xdr:to>
      <xdr:col>23</xdr:col>
      <xdr:colOff>133350</xdr:colOff>
      <xdr:row>41</xdr:row>
      <xdr:rowOff>89605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092245"/>
          <a:ext cx="8382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144938</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74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1411</xdr:rowOff>
    </xdr:from>
    <xdr:to>
      <xdr:col>23</xdr:col>
      <xdr:colOff>184150</xdr:colOff>
      <xdr:row>42</xdr:row>
      <xdr:rowOff>103011</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35983</xdr:rowOff>
    </xdr:from>
    <xdr:to>
      <xdr:col>19</xdr:col>
      <xdr:colOff>133350</xdr:colOff>
      <xdr:row>41</xdr:row>
      <xdr:rowOff>62795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065433"/>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159455</xdr:rowOff>
    </xdr:from>
    <xdr:to>
      <xdr:col>19</xdr:col>
      <xdr:colOff>184150</xdr:colOff>
      <xdr:row>42</xdr:row>
      <xdr:rowOff>89605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74382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275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167217</xdr:rowOff>
    </xdr:from>
    <xdr:to>
      <xdr:col>15</xdr:col>
      <xdr:colOff>82550</xdr:colOff>
      <xdr:row>41</xdr:row>
      <xdr:rowOff>35983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0252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167217</xdr:rowOff>
    </xdr:from>
    <xdr:to>
      <xdr:col>11</xdr:col>
      <xdr:colOff>31750</xdr:colOff>
      <xdr:row>40</xdr:row>
      <xdr:rowOff>167217</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0252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105833</xdr:rowOff>
    </xdr:from>
    <xdr:to>
      <xdr:col>11</xdr:col>
      <xdr:colOff>82550</xdr:colOff>
      <xdr:row>42</xdr:row>
      <xdr:rowOff>35983</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20760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132645</xdr:rowOff>
    </xdr:from>
    <xdr:to>
      <xdr:col>7</xdr:col>
      <xdr:colOff>31750</xdr:colOff>
      <xdr:row>42</xdr:row>
      <xdr:rowOff>62795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47572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38805</xdr:rowOff>
    </xdr:from>
    <xdr:to>
      <xdr:col>23</xdr:col>
      <xdr:colOff>184150</xdr:colOff>
      <xdr:row>41</xdr:row>
      <xdr:rowOff>140405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06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55332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91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11995</xdr:rowOff>
    </xdr:from>
    <xdr:to>
      <xdr:col>19</xdr:col>
      <xdr:colOff>184150</xdr:colOff>
      <xdr:row>41</xdr:row>
      <xdr:rowOff>113595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0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123772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810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156633</xdr:rowOff>
    </xdr:from>
    <xdr:to>
      <xdr:col>15</xdr:col>
      <xdr:colOff>133350</xdr:colOff>
      <xdr:row>41</xdr:row>
      <xdr:rowOff>86783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96960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116417</xdr:rowOff>
    </xdr:from>
    <xdr:to>
      <xdr:col>11</xdr:col>
      <xdr:colOff>82550</xdr:colOff>
      <xdr:row>41</xdr:row>
      <xdr:rowOff>46567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56744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116417</xdr:rowOff>
    </xdr:from>
    <xdr:to>
      <xdr:col>7</xdr:col>
      <xdr:colOff>31750</xdr:colOff>
      <xdr:row>41</xdr:row>
      <xdr:rowOff>46567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56744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歳出については、利用者数の増による障害福祉や保育園等に係る経費や生活保護費の増、対象者拡充による福祉医療助成の増などによる扶助費の増、人事院勧告に基づく給料増額による人件費の増などにより経常経費は増となった。さらに、歳入では、市内企業の業績改善などにより普通交付税が減少し、経常一般財源が減となったことから、比率は昨年度より悪化した。</a:t>
          </a:r>
          <a:endPar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類似団体</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平均値を上回ることとなり</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、今後も義務的経費の増等が見込まれることから、</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歳出削減に努めるとともに、</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引き続き歳入確保に努める。</a:t>
          </a:r>
          <a:endParaRPr lang="ja-JP" altLang="ja-JP" sz="1400">
            <a:solidFill>
              <a:schemeClr val="tx1"/>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163322</xdr:rowOff>
    </xdr:from>
    <xdr:to>
      <xdr:col>23</xdr:col>
      <xdr:colOff>133350</xdr:colOff>
      <xdr:row>67</xdr:row>
      <xdr:rowOff>31750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9935972"/>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3827</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31750</xdr:rowOff>
    </xdr:from>
    <xdr:to>
      <xdr:col>24</xdr:col>
      <xdr:colOff>12700</xdr:colOff>
      <xdr:row>67</xdr:row>
      <xdr:rowOff>31750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1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78249</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67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163322</xdr:rowOff>
    </xdr:from>
    <xdr:to>
      <xdr:col>24</xdr:col>
      <xdr:colOff>12700</xdr:colOff>
      <xdr:row>57</xdr:row>
      <xdr:rowOff>163322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993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35052</xdr:rowOff>
    </xdr:from>
    <xdr:to>
      <xdr:col>23</xdr:col>
      <xdr:colOff>133350</xdr:colOff>
      <xdr:row>63</xdr:row>
      <xdr:rowOff>70866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322052"/>
          <a:ext cx="838200" cy="550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111523</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569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94996</xdr:rowOff>
    </xdr:from>
    <xdr:to>
      <xdr:col>23</xdr:col>
      <xdr:colOff>184150</xdr:colOff>
      <xdr:row>63</xdr:row>
      <xdr:rowOff>25146</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35052</xdr:rowOff>
    </xdr:from>
    <xdr:to>
      <xdr:col>19</xdr:col>
      <xdr:colOff>133350</xdr:colOff>
      <xdr:row>61</xdr:row>
      <xdr:rowOff>18034</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0322052"/>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140970</xdr:rowOff>
    </xdr:from>
    <xdr:to>
      <xdr:col>19</xdr:col>
      <xdr:colOff>184150</xdr:colOff>
      <xdr:row>62</xdr:row>
      <xdr:rowOff>71120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59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55897</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68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18034</xdr:rowOff>
    </xdr:from>
    <xdr:to>
      <xdr:col>15</xdr:col>
      <xdr:colOff>82550</xdr:colOff>
      <xdr:row>63</xdr:row>
      <xdr:rowOff>3302</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476484"/>
          <a:ext cx="889000" cy="328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126746</xdr:rowOff>
    </xdr:from>
    <xdr:to>
      <xdr:col>15</xdr:col>
      <xdr:colOff>133350</xdr:colOff>
      <xdr:row>60</xdr:row>
      <xdr:rowOff>56896</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24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67073</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01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155448</xdr:rowOff>
    </xdr:from>
    <xdr:to>
      <xdr:col>11</xdr:col>
      <xdr:colOff>31750</xdr:colOff>
      <xdr:row>63</xdr:row>
      <xdr:rowOff>3302</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78534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46736</xdr:rowOff>
    </xdr:from>
    <xdr:to>
      <xdr:col>11</xdr:col>
      <xdr:colOff>82550</xdr:colOff>
      <xdr:row>62</xdr:row>
      <xdr:rowOff>148336</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158513</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44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66040</xdr:rowOff>
    </xdr:from>
    <xdr:to>
      <xdr:col>7</xdr:col>
      <xdr:colOff>31750</xdr:colOff>
      <xdr:row>62</xdr:row>
      <xdr:rowOff>167640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6367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20066</xdr:rowOff>
    </xdr:from>
    <xdr:to>
      <xdr:col>23</xdr:col>
      <xdr:colOff>184150</xdr:colOff>
      <xdr:row>63</xdr:row>
      <xdr:rowOff>121666</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8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163593</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79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155702</xdr:rowOff>
    </xdr:from>
    <xdr:to>
      <xdr:col>19</xdr:col>
      <xdr:colOff>184150</xdr:colOff>
      <xdr:row>60</xdr:row>
      <xdr:rowOff>85852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27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96029</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040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138684</xdr:rowOff>
    </xdr:from>
    <xdr:to>
      <xdr:col>15</xdr:col>
      <xdr:colOff>133350</xdr:colOff>
      <xdr:row>61</xdr:row>
      <xdr:rowOff>68834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42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53611</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51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123952</xdr:rowOff>
    </xdr:from>
    <xdr:to>
      <xdr:col>11</xdr:col>
      <xdr:colOff>82550</xdr:colOff>
      <xdr:row>63</xdr:row>
      <xdr:rowOff>54102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75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38879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84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104648</xdr:rowOff>
    </xdr:from>
    <xdr:to>
      <xdr:col>7</xdr:col>
      <xdr:colOff>31750</xdr:colOff>
      <xdr:row>63</xdr:row>
      <xdr:rowOff>34798</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19575</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82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[134,268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　人件費については、</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人事院勧告に基づく改定等による正規職員および会計年度任用職員の給与の増等により増加となった。また、物件費については、新庁舎整備に係る備品購入・ネットワーク構築等による増があったため、</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人口１人あたり人件費・物件費等決算額は、昨年度より</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増</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となった。</a:t>
          </a:r>
          <a:endParaRPr lang="ja-JP" altLang="ja-JP" sz="14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11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類似団体の平均よりも下回っているものの、今後も事務効率化による時間外削減に努めるとともに、物件費の削減についても引き続き努める。</a:t>
          </a:r>
          <a:endParaRPr lang="ja-JP" altLang="ja-JP" sz="1400">
            <a:solidFill>
              <a:schemeClr val="tx1"/>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91914</xdr:rowOff>
    </xdr:from>
    <xdr:to>
      <xdr:col>23</xdr:col>
      <xdr:colOff>133350</xdr:colOff>
      <xdr:row>89</xdr:row>
      <xdr:rowOff>122261</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807914"/>
          <a:ext cx="0" cy="15733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94338</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53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122261</xdr:rowOff>
    </xdr:from>
    <xdr:to>
      <xdr:col>24</xdr:col>
      <xdr:colOff>12700</xdr:colOff>
      <xdr:row>89</xdr:row>
      <xdr:rowOff>122261</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381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6841</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551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91914</xdr:rowOff>
    </xdr:from>
    <xdr:to>
      <xdr:col>24</xdr:col>
      <xdr:colOff>12700</xdr:colOff>
      <xdr:row>80</xdr:row>
      <xdr:rowOff>91914</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80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120647</xdr:rowOff>
    </xdr:from>
    <xdr:to>
      <xdr:col>23</xdr:col>
      <xdr:colOff>133350</xdr:colOff>
      <xdr:row>82</xdr:row>
      <xdr:rowOff>17396</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008097"/>
          <a:ext cx="838200" cy="68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64591</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23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92514</xdr:rowOff>
    </xdr:from>
    <xdr:to>
      <xdr:col>23</xdr:col>
      <xdr:colOff>184150</xdr:colOff>
      <xdr:row>83</xdr:row>
      <xdr:rowOff>22664</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51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120526</xdr:rowOff>
    </xdr:from>
    <xdr:to>
      <xdr:col>19</xdr:col>
      <xdr:colOff>133350</xdr:colOff>
      <xdr:row>81</xdr:row>
      <xdr:rowOff>120647</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007976"/>
          <a:ext cx="889000" cy="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95297</xdr:rowOff>
    </xdr:from>
    <xdr:to>
      <xdr:col>19</xdr:col>
      <xdr:colOff>184150</xdr:colOff>
      <xdr:row>83</xdr:row>
      <xdr:rowOff>25447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54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10224</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2405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8209</xdr:rowOff>
    </xdr:from>
    <xdr:to>
      <xdr:col>15</xdr:col>
      <xdr:colOff>82550</xdr:colOff>
      <xdr:row>81</xdr:row>
      <xdr:rowOff>120526</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3895659"/>
          <a:ext cx="889000" cy="112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53367</xdr:rowOff>
    </xdr:from>
    <xdr:to>
      <xdr:col>15</xdr:col>
      <xdr:colOff>133350</xdr:colOff>
      <xdr:row>82</xdr:row>
      <xdr:rowOff>154967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12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139744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198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100946</xdr:rowOff>
    </xdr:from>
    <xdr:to>
      <xdr:col>11</xdr:col>
      <xdr:colOff>31750</xdr:colOff>
      <xdr:row>81</xdr:row>
      <xdr:rowOff>8209</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816946"/>
          <a:ext cx="889000" cy="78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170242</xdr:rowOff>
    </xdr:from>
    <xdr:to>
      <xdr:col>11</xdr:col>
      <xdr:colOff>82550</xdr:colOff>
      <xdr:row>82</xdr:row>
      <xdr:rowOff>100392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05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85169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14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91281</xdr:rowOff>
    </xdr:from>
    <xdr:to>
      <xdr:col>7</xdr:col>
      <xdr:colOff>31750</xdr:colOff>
      <xdr:row>82</xdr:row>
      <xdr:rowOff>21431</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7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6208</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065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138046</xdr:rowOff>
    </xdr:from>
    <xdr:to>
      <xdr:col>23</xdr:col>
      <xdr:colOff>184150</xdr:colOff>
      <xdr:row>82</xdr:row>
      <xdr:rowOff>68196</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025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154573</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8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69847</xdr:rowOff>
    </xdr:from>
    <xdr:to>
      <xdr:col>19</xdr:col>
      <xdr:colOff>184150</xdr:colOff>
      <xdr:row>81</xdr:row>
      <xdr:rowOff>171447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3957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10174</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726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69726</xdr:rowOff>
    </xdr:from>
    <xdr:to>
      <xdr:col>15</xdr:col>
      <xdr:colOff>133350</xdr:colOff>
      <xdr:row>81</xdr:row>
      <xdr:rowOff>171326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957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10053</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72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128859</xdr:rowOff>
    </xdr:from>
    <xdr:to>
      <xdr:col>11</xdr:col>
      <xdr:colOff>82550</xdr:colOff>
      <xdr:row>81</xdr:row>
      <xdr:rowOff>59009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844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69186</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613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50146</xdr:rowOff>
    </xdr:from>
    <xdr:to>
      <xdr:col>7</xdr:col>
      <xdr:colOff>31750</xdr:colOff>
      <xdr:row>80</xdr:row>
      <xdr:rowOff>151746</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766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161923</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535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前年度と比べ</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0.3</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ポイント減少しているが、</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100</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を超過する状況が続いている。</a:t>
          </a:r>
        </a:p>
        <a:p>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指数が高い要因の一つに、職員の昇給・昇格や管理職への登用等において、国と地方で基準が異なっていることがあり、高卒、短卒の区分において国より給料水準が高くなっている。</a:t>
          </a:r>
        </a:p>
        <a:p>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　給与の適正化に向けては、令和５年１月１日から</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55</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歳を超える職員は標準の勤務成績では昇給停止しており、今後も引き続き、人事院勧告等を踏まえ給与の適正化を図っていく。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84666</xdr:rowOff>
    </xdr:from>
    <xdr:to>
      <xdr:col>81</xdr:col>
      <xdr:colOff>44450</xdr:colOff>
      <xdr:row>87</xdr:row>
      <xdr:rowOff>37395</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800666"/>
          <a:ext cx="0" cy="11528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9472</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4925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87</xdr:row>
      <xdr:rowOff>37395</xdr:rowOff>
    </xdr:from>
    <xdr:to>
      <xdr:col>81</xdr:col>
      <xdr:colOff>133350</xdr:colOff>
      <xdr:row>87</xdr:row>
      <xdr:rowOff>37395</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4953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171043</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84666</xdr:rowOff>
    </xdr:from>
    <xdr:to>
      <xdr:col>81</xdr:col>
      <xdr:colOff>133350</xdr:colOff>
      <xdr:row>80</xdr:row>
      <xdr:rowOff>84666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128411</xdr:rowOff>
    </xdr:from>
    <xdr:to>
      <xdr:col>81</xdr:col>
      <xdr:colOff>44450</xdr:colOff>
      <xdr:row>86</xdr:row>
      <xdr:rowOff>168628</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6179800" y="14873111"/>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61682</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292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45155</xdr:rowOff>
    </xdr:from>
    <xdr:to>
      <xdr:col>81</xdr:col>
      <xdr:colOff>95250</xdr:colOff>
      <xdr:row>84</xdr:row>
      <xdr:rowOff>146755</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44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168628</xdr:rowOff>
    </xdr:from>
    <xdr:to>
      <xdr:col>77</xdr:col>
      <xdr:colOff>44450</xdr:colOff>
      <xdr:row>88</xdr:row>
      <xdr:rowOff>107245</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4913328"/>
          <a:ext cx="889000" cy="28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71966</xdr:rowOff>
    </xdr:from>
    <xdr:to>
      <xdr:col>77</xdr:col>
      <xdr:colOff>95250</xdr:colOff>
      <xdr:row>85</xdr:row>
      <xdr:rowOff>2116</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12293</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242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40216</xdr:rowOff>
    </xdr:from>
    <xdr:to>
      <xdr:col>72</xdr:col>
      <xdr:colOff>203200</xdr:colOff>
      <xdr:row>88</xdr:row>
      <xdr:rowOff>107245</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5127816"/>
          <a:ext cx="889000" cy="6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85372</xdr:rowOff>
    </xdr:from>
    <xdr:to>
      <xdr:col>73</xdr:col>
      <xdr:colOff>44450</xdr:colOff>
      <xdr:row>85</xdr:row>
      <xdr:rowOff>15522</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25699</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25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144639</xdr:rowOff>
    </xdr:from>
    <xdr:to>
      <xdr:col>68</xdr:col>
      <xdr:colOff>152400</xdr:colOff>
      <xdr:row>88</xdr:row>
      <xdr:rowOff>40216</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5060789"/>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71966</xdr:rowOff>
    </xdr:from>
    <xdr:to>
      <xdr:col>68</xdr:col>
      <xdr:colOff>203200</xdr:colOff>
      <xdr:row>85</xdr:row>
      <xdr:rowOff>2116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12293</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98778</xdr:rowOff>
    </xdr:from>
    <xdr:to>
      <xdr:col>64</xdr:col>
      <xdr:colOff>152400</xdr:colOff>
      <xdr:row>85</xdr:row>
      <xdr:rowOff>28928</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39105</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26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77611</xdr:rowOff>
    </xdr:from>
    <xdr:to>
      <xdr:col>81</xdr:col>
      <xdr:colOff>95250</xdr:colOff>
      <xdr:row>87</xdr:row>
      <xdr:rowOff>7761</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82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144938</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718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117828</xdr:rowOff>
    </xdr:from>
    <xdr:to>
      <xdr:col>77</xdr:col>
      <xdr:colOff>95250</xdr:colOff>
      <xdr:row>87</xdr:row>
      <xdr:rowOff>47978</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86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32755</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948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56445</xdr:rowOff>
    </xdr:from>
    <xdr:to>
      <xdr:col>73</xdr:col>
      <xdr:colOff>44450</xdr:colOff>
      <xdr:row>88</xdr:row>
      <xdr:rowOff>158045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514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142822</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5230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160866</xdr:rowOff>
    </xdr:from>
    <xdr:to>
      <xdr:col>68</xdr:col>
      <xdr:colOff>203200</xdr:colOff>
      <xdr:row>88</xdr:row>
      <xdr:rowOff>91016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50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75793</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516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93839</xdr:rowOff>
    </xdr:from>
    <xdr:to>
      <xdr:col>64</xdr:col>
      <xdr:colOff>152400</xdr:colOff>
      <xdr:row>88</xdr:row>
      <xdr:rowOff>23989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500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8766</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509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　第５次定員適正化計画に基づき、職員の採用を行っているが、人口増加等に伴い職員数比率は</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0.03</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ポイント減となった。</a:t>
          </a:r>
        </a:p>
        <a:p>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　引き続き、適正な定員管理のを行うとともに、事業のスクラップ等を含む職員の意識改革、資質・能力の向上を促進し、行政サービスを低下させることなく、効率的な行政運営に努める。</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23919</xdr:rowOff>
    </xdr:from>
    <xdr:to>
      <xdr:col>81</xdr:col>
      <xdr:colOff>44450</xdr:colOff>
      <xdr:row>68</xdr:row>
      <xdr:rowOff>35243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139469"/>
          <a:ext cx="0" cy="15543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7320</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66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35243</xdr:rowOff>
    </xdr:from>
    <xdr:to>
      <xdr:col>81</xdr:col>
      <xdr:colOff>133350</xdr:colOff>
      <xdr:row>68</xdr:row>
      <xdr:rowOff>35243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69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110296</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882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23919</xdr:rowOff>
    </xdr:from>
    <xdr:to>
      <xdr:col>81</xdr:col>
      <xdr:colOff>133350</xdr:colOff>
      <xdr:row>59</xdr:row>
      <xdr:rowOff>23919</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139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81704</xdr:rowOff>
    </xdr:from>
    <xdr:to>
      <xdr:col>81</xdr:col>
      <xdr:colOff>44450</xdr:colOff>
      <xdr:row>60</xdr:row>
      <xdr:rowOff>87736</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6179800" y="10368704"/>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3933</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6338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31856</xdr:rowOff>
    </xdr:from>
    <xdr:to>
      <xdr:col>81</xdr:col>
      <xdr:colOff>95250</xdr:colOff>
      <xdr:row>62</xdr:row>
      <xdr:rowOff>133456</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661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87736</xdr:rowOff>
    </xdr:from>
    <xdr:to>
      <xdr:col>77</xdr:col>
      <xdr:colOff>44450</xdr:colOff>
      <xdr:row>60</xdr:row>
      <xdr:rowOff>91757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5290800" y="10374736"/>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29845</xdr:rowOff>
    </xdr:from>
    <xdr:to>
      <xdr:col>77</xdr:col>
      <xdr:colOff>95250</xdr:colOff>
      <xdr:row>62</xdr:row>
      <xdr:rowOff>131445</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116222</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746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91757</xdr:rowOff>
    </xdr:from>
    <xdr:to>
      <xdr:col>72</xdr:col>
      <xdr:colOff>203200</xdr:colOff>
      <xdr:row>60</xdr:row>
      <xdr:rowOff>97790</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4401800" y="10378757"/>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13758</xdr:rowOff>
    </xdr:from>
    <xdr:to>
      <xdr:col>73</xdr:col>
      <xdr:colOff>44450</xdr:colOff>
      <xdr:row>62</xdr:row>
      <xdr:rowOff>115358</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100135</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73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59584</xdr:rowOff>
    </xdr:from>
    <xdr:to>
      <xdr:col>68</xdr:col>
      <xdr:colOff>152400</xdr:colOff>
      <xdr:row>60</xdr:row>
      <xdr:rowOff>97790</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346584"/>
          <a:ext cx="889000" cy="38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147003</xdr:rowOff>
    </xdr:from>
    <xdr:to>
      <xdr:col>68</xdr:col>
      <xdr:colOff>203200</xdr:colOff>
      <xdr:row>62</xdr:row>
      <xdr:rowOff>77153</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61930</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691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167111</xdr:rowOff>
    </xdr:from>
    <xdr:to>
      <xdr:col>64</xdr:col>
      <xdr:colOff>152400</xdr:colOff>
      <xdr:row>62</xdr:row>
      <xdr:rowOff>97261</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82038</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711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30904</xdr:rowOff>
    </xdr:from>
    <xdr:to>
      <xdr:col>81</xdr:col>
      <xdr:colOff>95250</xdr:colOff>
      <xdr:row>60</xdr:row>
      <xdr:rowOff>132504</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31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47431</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16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36936</xdr:rowOff>
    </xdr:from>
    <xdr:to>
      <xdr:col>77</xdr:col>
      <xdr:colOff>95250</xdr:colOff>
      <xdr:row>60</xdr:row>
      <xdr:rowOff>138536</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323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148713</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092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40957</xdr:rowOff>
    </xdr:from>
    <xdr:to>
      <xdr:col>73</xdr:col>
      <xdr:colOff>44450</xdr:colOff>
      <xdr:row>60</xdr:row>
      <xdr:rowOff>142557</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32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152734</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09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46990</xdr:rowOff>
    </xdr:from>
    <xdr:to>
      <xdr:col>68</xdr:col>
      <xdr:colOff>203200</xdr:colOff>
      <xdr:row>60</xdr:row>
      <xdr:rowOff>148590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158767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10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8784</xdr:rowOff>
    </xdr:from>
    <xdr:to>
      <xdr:col>64</xdr:col>
      <xdr:colOff>152400</xdr:colOff>
      <xdr:row>60</xdr:row>
      <xdr:rowOff>110384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29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120561</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06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　実質公債費比率は、</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病院会計における退職手当債の償還に係る繰出金の減額や、市民税や固定資産税の収入増加に伴い標準財政規模が増加したため、単年度実質公債費比率は改善した。</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実質公債費比率は３ヵ年平均で算出することから、</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令和５年度の比率減少とあわせて、比率の高い令和２年度が算出の対象外となったため、昨年度</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よりも</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0.8</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ポイント改善した。</a:t>
          </a:r>
          <a:endPar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　今後、守山市民ホール大規模改修など大規模事業は継続することから、財政改革プログラムに基づき、適切な財政運営に努める。</a:t>
          </a:r>
          <a:endParaRPr lang="ja-JP" altLang="ja-JP" sz="1400">
            <a:solidFill>
              <a:schemeClr val="tx1"/>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00000000-0008-0000-0300-000074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11684</xdr:rowOff>
    </xdr:from>
    <xdr:to>
      <xdr:col>81</xdr:col>
      <xdr:colOff>44450</xdr:colOff>
      <xdr:row>45</xdr:row>
      <xdr:rowOff>41910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7018000" y="6183884"/>
          <a:ext cx="0" cy="15732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4" name="公債費負担の状況最小値テキスト">
          <a:extLst>
            <a:ext uri="{FF2B5EF4-FFF2-40B4-BE49-F238E27FC236}">
              <a16:creationId xmlns:a16="http://schemas.microsoft.com/office/drawing/2014/main" id="{00000000-0008-0000-0300-000076010000}"/>
            </a:ext>
          </a:extLst>
        </xdr:cNvPr>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98061</xdr:rowOff>
    </xdr:from>
    <xdr:ext cx="762000" cy="259045"/>
    <xdr:sp macro="" textlink="">
      <xdr:nvSpPr>
        <xdr:cNvPr id="376" name="公債費負担の状況最大値テキスト">
          <a:extLst>
            <a:ext uri="{FF2B5EF4-FFF2-40B4-BE49-F238E27FC236}">
              <a16:creationId xmlns:a16="http://schemas.microsoft.com/office/drawing/2014/main" id="{00000000-0008-0000-0300-000078010000}"/>
            </a:ext>
          </a:extLst>
        </xdr:cNvPr>
        <xdr:cNvSpPr txBox="1"/>
      </xdr:nvSpPr>
      <xdr:spPr>
        <a:xfrm>
          <a:off x="17106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11684</xdr:rowOff>
    </xdr:from>
    <xdr:to>
      <xdr:col>81</xdr:col>
      <xdr:colOff>133350</xdr:colOff>
      <xdr:row>36</xdr:row>
      <xdr:rowOff>11684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103124</xdr:rowOff>
    </xdr:from>
    <xdr:to>
      <xdr:col>81</xdr:col>
      <xdr:colOff>44450</xdr:colOff>
      <xdr:row>39</xdr:row>
      <xdr:rowOff>8890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6179800" y="6618224"/>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142511</xdr:rowOff>
    </xdr:from>
    <xdr:ext cx="762000" cy="259045"/>
    <xdr:sp macro="" textlink="">
      <xdr:nvSpPr>
        <xdr:cNvPr id="379" name="公債費負担の状況平均値テキスト">
          <a:extLst>
            <a:ext uri="{FF2B5EF4-FFF2-40B4-BE49-F238E27FC236}">
              <a16:creationId xmlns:a16="http://schemas.microsoft.com/office/drawing/2014/main" id="{00000000-0008-0000-0300-00007B010000}"/>
            </a:ext>
          </a:extLst>
        </xdr:cNvPr>
        <xdr:cNvSpPr txBox="1"/>
      </xdr:nvSpPr>
      <xdr:spPr>
        <a:xfrm>
          <a:off x="17106900" y="6829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170434</xdr:rowOff>
    </xdr:from>
    <xdr:to>
      <xdr:col>81</xdr:col>
      <xdr:colOff>95250</xdr:colOff>
      <xdr:row>40</xdr:row>
      <xdr:rowOff>100584</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9672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8890</xdr:rowOff>
    </xdr:from>
    <xdr:to>
      <xdr:col>77</xdr:col>
      <xdr:colOff>44450</xdr:colOff>
      <xdr:row>39</xdr:row>
      <xdr:rowOff>28194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5290800" y="669544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160782</xdr:rowOff>
    </xdr:from>
    <xdr:to>
      <xdr:col>77</xdr:col>
      <xdr:colOff>95250</xdr:colOff>
      <xdr:row>40</xdr:row>
      <xdr:rowOff>90932</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129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75709</xdr:rowOff>
    </xdr:from>
    <xdr:ext cx="7366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798800" y="6933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8890</xdr:rowOff>
    </xdr:from>
    <xdr:to>
      <xdr:col>72</xdr:col>
      <xdr:colOff>203200</xdr:colOff>
      <xdr:row>39</xdr:row>
      <xdr:rowOff>28194</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4401800" y="669544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160782</xdr:rowOff>
    </xdr:from>
    <xdr:to>
      <xdr:col>73</xdr:col>
      <xdr:colOff>44450</xdr:colOff>
      <xdr:row>40</xdr:row>
      <xdr:rowOff>90932</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5240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75709</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909800" y="693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122428</xdr:rowOff>
    </xdr:from>
    <xdr:to>
      <xdr:col>68</xdr:col>
      <xdr:colOff>152400</xdr:colOff>
      <xdr:row>39</xdr:row>
      <xdr:rowOff>8890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3512800" y="6637528"/>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141478</xdr:rowOff>
    </xdr:from>
    <xdr:to>
      <xdr:col>68</xdr:col>
      <xdr:colOff>203200</xdr:colOff>
      <xdr:row>40</xdr:row>
      <xdr:rowOff>71628</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4351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56405</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020800" y="691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160782</xdr:rowOff>
    </xdr:from>
    <xdr:to>
      <xdr:col>64</xdr:col>
      <xdr:colOff>152400</xdr:colOff>
      <xdr:row>40</xdr:row>
      <xdr:rowOff>90932</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3462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75709</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131800" y="693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52324</xdr:rowOff>
    </xdr:from>
    <xdr:to>
      <xdr:col>81</xdr:col>
      <xdr:colOff>95250</xdr:colOff>
      <xdr:row>38</xdr:row>
      <xdr:rowOff>153924</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967200" y="65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68851</xdr:rowOff>
    </xdr:from>
    <xdr:ext cx="762000" cy="259045"/>
    <xdr:sp macro="" textlink="">
      <xdr:nvSpPr>
        <xdr:cNvPr id="398" name="公債費負担の状況該当値テキスト">
          <a:extLst>
            <a:ext uri="{FF2B5EF4-FFF2-40B4-BE49-F238E27FC236}">
              <a16:creationId xmlns:a16="http://schemas.microsoft.com/office/drawing/2014/main" id="{00000000-0008-0000-0300-00008E010000}"/>
            </a:ext>
          </a:extLst>
        </xdr:cNvPr>
        <xdr:cNvSpPr txBox="1"/>
      </xdr:nvSpPr>
      <xdr:spPr>
        <a:xfrm>
          <a:off x="171069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129540</xdr:rowOff>
    </xdr:from>
    <xdr:to>
      <xdr:col>77</xdr:col>
      <xdr:colOff>95250</xdr:colOff>
      <xdr:row>39</xdr:row>
      <xdr:rowOff>59690</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129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69867</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6413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148844</xdr:rowOff>
    </xdr:from>
    <xdr:to>
      <xdr:col>73</xdr:col>
      <xdr:colOff>44450</xdr:colOff>
      <xdr:row>39</xdr:row>
      <xdr:rowOff>78994</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5240000" y="666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89171</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909800" y="6432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129540</xdr:rowOff>
    </xdr:from>
    <xdr:to>
      <xdr:col>68</xdr:col>
      <xdr:colOff>203200</xdr:colOff>
      <xdr:row>39</xdr:row>
      <xdr:rowOff>59690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4351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69867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020800" y="641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71628</xdr:rowOff>
    </xdr:from>
    <xdr:to>
      <xdr:col>64</xdr:col>
      <xdr:colOff>152400</xdr:colOff>
      <xdr:row>39</xdr:row>
      <xdr:rowOff>1778</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3462000" y="65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11955</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131800" y="635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将来負担比率について、</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新庁舎整備事業、立入公園整備事業、よしみ乳児保育園整備事業等による地方債残高の増加や下水道事業会計の企業債残高の増加による公営企業債等繰入見込額が増加したこと、また、新庁舎整備事業等への基金の取崩しや下水道事業債の減少等により基準財政需要額算入見込額が減少したことから将来負担額が</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充当可能財源等</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を</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上回る結果となり、将来負担比率は</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比率無し</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から</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13.4</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に</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悪化</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した。今後も、公共施設の長寿命化対策等で起債発行や基金取り崩しは継続することから、財政改革プログラムに基づき、適切な財政運営に努める。</a:t>
          </a:r>
          <a:endParaRPr lang="ja-JP" altLang="ja-JP" sz="1400">
            <a:solidFill>
              <a:schemeClr val="tx1"/>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40822</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13214"/>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12899</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78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40822</xdr:rowOff>
    </xdr:from>
    <xdr:to>
      <xdr:col>81</xdr:col>
      <xdr:colOff>133350</xdr:colOff>
      <xdr:row>22</xdr:row>
      <xdr:rowOff>40822</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81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164996</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2223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148469</xdr:rowOff>
    </xdr:from>
    <xdr:to>
      <xdr:col>81</xdr:col>
      <xdr:colOff>95250</xdr:colOff>
      <xdr:row>14</xdr:row>
      <xdr:rowOff>78619</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377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13</xdr:row>
      <xdr:rowOff>86662</xdr:rowOff>
    </xdr:from>
    <xdr:to>
      <xdr:col>72</xdr:col>
      <xdr:colOff>203200</xdr:colOff>
      <xdr:row>13</xdr:row>
      <xdr:rowOff>138369</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4401800" y="2315512"/>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8043</xdr:rowOff>
    </xdr:from>
    <xdr:to>
      <xdr:col>77</xdr:col>
      <xdr:colOff>95250</xdr:colOff>
      <xdr:row>14</xdr:row>
      <xdr:rowOff>109643</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4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119820</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177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68943</xdr:rowOff>
    </xdr:from>
    <xdr:to>
      <xdr:col>73</xdr:col>
      <xdr:colOff>44450</xdr:colOff>
      <xdr:row>14</xdr:row>
      <xdr:rowOff>170543</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46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155320</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555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150525</xdr:rowOff>
    </xdr:from>
    <xdr:to>
      <xdr:col>68</xdr:col>
      <xdr:colOff>203200</xdr:colOff>
      <xdr:row>15</xdr:row>
      <xdr:rowOff>80675</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5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65452</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637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155121</xdr:rowOff>
    </xdr:from>
    <xdr:to>
      <xdr:col>64</xdr:col>
      <xdr:colOff>152400</xdr:colOff>
      <xdr:row>15</xdr:row>
      <xdr:rowOff>85271</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555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95448</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324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16087</xdr:rowOff>
    </xdr:from>
    <xdr:to>
      <xdr:col>81</xdr:col>
      <xdr:colOff>95250</xdr:colOff>
      <xdr:row>14</xdr:row>
      <xdr:rowOff>117687</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6967200" y="241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159614</xdr:rowOff>
    </xdr:from>
    <xdr:ext cx="762000" cy="259045"/>
    <xdr:sp macro="" textlink="">
      <xdr:nvSpPr>
        <xdr:cNvPr id="459" name="将来負担の状況該当値テキスト">
          <a:extLst>
            <a:ext uri="{FF2B5EF4-FFF2-40B4-BE49-F238E27FC236}">
              <a16:creationId xmlns:a16="http://schemas.microsoft.com/office/drawing/2014/main" id="{00000000-0008-0000-0300-0000CB010000}"/>
            </a:ext>
          </a:extLst>
        </xdr:cNvPr>
        <xdr:cNvSpPr txBox="1"/>
      </xdr:nvSpPr>
      <xdr:spPr>
        <a:xfrm>
          <a:off x="17106900" y="2388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87569</xdr:rowOff>
    </xdr:from>
    <xdr:to>
      <xdr:col>73</xdr:col>
      <xdr:colOff>44450</xdr:colOff>
      <xdr:row>14</xdr:row>
      <xdr:rowOff>17719</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5240000" y="2316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27896</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909800" y="2085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35862</xdr:rowOff>
    </xdr:from>
    <xdr:to>
      <xdr:col>68</xdr:col>
      <xdr:colOff>203200</xdr:colOff>
      <xdr:row>13</xdr:row>
      <xdr:rowOff>137462</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4351000" y="226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147639</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020800" y="2033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滋賀県守山市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85,856
84,710
55.73
38,122,791
37,319,134
655,232
19,007,150
35,830,754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13.4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200" b="0" i="0" baseline="0">
              <a:solidFill>
                <a:schemeClr val="tx1"/>
              </a:solidFill>
              <a:effectLst/>
              <a:latin typeface="ＭＳ ゴシック" panose="020B0609070205080204" pitchFamily="49" charset="-128"/>
              <a:ea typeface="ＭＳ ゴシック" panose="020B0609070205080204" pitchFamily="49" charset="-128"/>
              <a:cs typeface="+mn-cs"/>
            </a:rPr>
            <a:t>人件費に係る経常収支比率は、</a:t>
          </a:r>
          <a:r>
            <a:rPr kumimoji="1" lang="ja-JP" altLang="en-US" sz="1200" b="0" i="0" baseline="0">
              <a:solidFill>
                <a:schemeClr val="tx1"/>
              </a:solidFill>
              <a:effectLst/>
              <a:latin typeface="ＭＳ ゴシック" panose="020B0609070205080204" pitchFamily="49" charset="-128"/>
              <a:ea typeface="ＭＳ ゴシック" panose="020B0609070205080204" pitchFamily="49" charset="-128"/>
              <a:cs typeface="+mn-cs"/>
            </a:rPr>
            <a:t>正規職員の増や人事院勧告に基づく給料増額、会計年度任用職員の増等により、比率としては増となった。</a:t>
          </a:r>
          <a:endParaRPr kumimoji="1" lang="en-US" altLang="ja-JP" sz="1200" b="0" i="0" baseline="0">
            <a:solidFill>
              <a:schemeClr val="tx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200" b="0" i="0" baseline="0">
              <a:solidFill>
                <a:schemeClr val="tx1"/>
              </a:solidFill>
              <a:effectLst/>
              <a:latin typeface="ＭＳ ゴシック" panose="020B0609070205080204" pitchFamily="49" charset="-128"/>
              <a:ea typeface="ＭＳ ゴシック" panose="020B0609070205080204" pitchFamily="49" charset="-128"/>
              <a:cs typeface="+mn-cs"/>
            </a:rPr>
            <a:t>　類似団体の平均を上回っていることから、</a:t>
          </a:r>
          <a:r>
            <a:rPr kumimoji="1" lang="ja-JP" altLang="ja-JP" sz="1200" b="0" i="0" baseline="0">
              <a:solidFill>
                <a:schemeClr val="tx1"/>
              </a:solidFill>
              <a:effectLst/>
              <a:latin typeface="ＭＳ ゴシック" panose="020B0609070205080204" pitchFamily="49" charset="-128"/>
              <a:ea typeface="ＭＳ ゴシック" panose="020B0609070205080204" pitchFamily="49" charset="-128"/>
              <a:cs typeface="+mn-cs"/>
            </a:rPr>
            <a:t>今後、定員適正化計画に基づき、計画的に職員数の管理を行い、人件費が過大にならないよう努めていく。</a:t>
          </a:r>
          <a:endParaRPr lang="ja-JP" altLang="ja-JP" sz="1400">
            <a:solidFill>
              <a:schemeClr val="tx1"/>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63319</xdr:rowOff>
    </xdr:from>
    <xdr:to>
      <xdr:col>24</xdr:col>
      <xdr:colOff>25400</xdr:colOff>
      <xdr:row>40</xdr:row>
      <xdr:rowOff>136797</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21169"/>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108874</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966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136797</xdr:rowOff>
    </xdr:from>
    <xdr:to>
      <xdr:col>24</xdr:col>
      <xdr:colOff>114300</xdr:colOff>
      <xdr:row>40</xdr:row>
      <xdr:rowOff>136797</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699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149696</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464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63319</xdr:rowOff>
    </xdr:from>
    <xdr:to>
      <xdr:col>24</xdr:col>
      <xdr:colOff>114300</xdr:colOff>
      <xdr:row>33</xdr:row>
      <xdr:rowOff>63319</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21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51889</xdr:rowOff>
    </xdr:from>
    <xdr:to>
      <xdr:col>24</xdr:col>
      <xdr:colOff>25400</xdr:colOff>
      <xdr:row>36</xdr:row>
      <xdr:rowOff>130266</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6224089"/>
          <a:ext cx="8382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156408</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5985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139881</xdr:rowOff>
    </xdr:from>
    <xdr:to>
      <xdr:col>24</xdr:col>
      <xdr:colOff>76200</xdr:colOff>
      <xdr:row>36</xdr:row>
      <xdr:rowOff>70031</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51889</xdr:rowOff>
    </xdr:from>
    <xdr:to>
      <xdr:col>19</xdr:col>
      <xdr:colOff>187325</xdr:colOff>
      <xdr:row>36</xdr:row>
      <xdr:rowOff>110672</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3098800" y="6224089"/>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146413</xdr:rowOff>
    </xdr:from>
    <xdr:to>
      <xdr:col>20</xdr:col>
      <xdr:colOff>38100</xdr:colOff>
      <xdr:row>36</xdr:row>
      <xdr:rowOff>76563</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86740</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5916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110672</xdr:rowOff>
    </xdr:from>
    <xdr:to>
      <xdr:col>15</xdr:col>
      <xdr:colOff>98425</xdr:colOff>
      <xdr:row>37</xdr:row>
      <xdr:rowOff>4536</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282872"/>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100693</xdr:rowOff>
    </xdr:from>
    <xdr:to>
      <xdr:col>15</xdr:col>
      <xdr:colOff>149225</xdr:colOff>
      <xdr:row>36</xdr:row>
      <xdr:rowOff>30843</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41020</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6169</xdr:rowOff>
    </xdr:from>
    <xdr:to>
      <xdr:col>11</xdr:col>
      <xdr:colOff>9525</xdr:colOff>
      <xdr:row>37</xdr:row>
      <xdr:rowOff>4536</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178369"/>
          <a:ext cx="889000" cy="16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40277</xdr:rowOff>
    </xdr:from>
    <xdr:to>
      <xdr:col>11</xdr:col>
      <xdr:colOff>60325</xdr:colOff>
      <xdr:row>36</xdr:row>
      <xdr:rowOff>141877</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212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152054</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5981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48442</xdr:rowOff>
    </xdr:from>
    <xdr:to>
      <xdr:col>6</xdr:col>
      <xdr:colOff>171450</xdr:colOff>
      <xdr:row>35</xdr:row>
      <xdr:rowOff>150042</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049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160219</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581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79466</xdr:rowOff>
    </xdr:from>
    <xdr:to>
      <xdr:col>24</xdr:col>
      <xdr:colOff>76200</xdr:colOff>
      <xdr:row>37</xdr:row>
      <xdr:rowOff>9616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25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51543</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223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1089</xdr:rowOff>
    </xdr:from>
    <xdr:to>
      <xdr:col>20</xdr:col>
      <xdr:colOff>38100</xdr:colOff>
      <xdr:row>36</xdr:row>
      <xdr:rowOff>102689</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17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87466</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259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59872</xdr:rowOff>
    </xdr:from>
    <xdr:to>
      <xdr:col>15</xdr:col>
      <xdr:colOff>149225</xdr:colOff>
      <xdr:row>36</xdr:row>
      <xdr:rowOff>161472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23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146249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31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125186</xdr:rowOff>
    </xdr:from>
    <xdr:to>
      <xdr:col>11</xdr:col>
      <xdr:colOff>60325</xdr:colOff>
      <xdr:row>37</xdr:row>
      <xdr:rowOff>55336</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29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40113</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383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126819</xdr:rowOff>
    </xdr:from>
    <xdr:to>
      <xdr:col>6</xdr:col>
      <xdr:colOff>171450</xdr:colOff>
      <xdr:row>36</xdr:row>
      <xdr:rowOff>56969</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127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41746</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213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物件費</a:t>
          </a:r>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に係る経常収支比率は</a:t>
          </a:r>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新庁舎整備による庁舎維持管理費の増、また、ふるさと守山応援基金繰入金の減による教育情報化推進事業費の増などにより、比率としては増となった。</a:t>
          </a:r>
          <a:endPar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類似団体の平均を上回っており、今後においても、財政改革プログラムに基づいて、引き続き徹底した歳出削減に努める。</a:t>
          </a:r>
          <a:endParaRPr lang="ja-JP" altLang="ja-JP" sz="1600">
            <a:solidFill>
              <a:schemeClr val="tx1"/>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20</xdr:row>
      <xdr:rowOff>119380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1463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91457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2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119380</xdr:rowOff>
    </xdr:from>
    <xdr:to>
      <xdr:col>82</xdr:col>
      <xdr:colOff>196850</xdr:colOff>
      <xdr:row>20</xdr:row>
      <xdr:rowOff>119380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548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5080</xdr:rowOff>
    </xdr:from>
    <xdr:to>
      <xdr:col>82</xdr:col>
      <xdr:colOff>107950</xdr:colOff>
      <xdr:row>16</xdr:row>
      <xdr:rowOff>104140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74828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96537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496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80010</xdr:rowOff>
    </xdr:from>
    <xdr:to>
      <xdr:col>82</xdr:col>
      <xdr:colOff>158750</xdr:colOff>
      <xdr:row>16</xdr:row>
      <xdr:rowOff>10160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168910</xdr:rowOff>
    </xdr:from>
    <xdr:to>
      <xdr:col>78</xdr:col>
      <xdr:colOff>69850</xdr:colOff>
      <xdr:row>16</xdr:row>
      <xdr:rowOff>5080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7406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41910</xdr:rowOff>
    </xdr:from>
    <xdr:to>
      <xdr:col>78</xdr:col>
      <xdr:colOff>120650</xdr:colOff>
      <xdr:row>15</xdr:row>
      <xdr:rowOff>143510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61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153687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382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168910</xdr:rowOff>
    </xdr:from>
    <xdr:to>
      <xdr:col>73</xdr:col>
      <xdr:colOff>180975</xdr:colOff>
      <xdr:row>16</xdr:row>
      <xdr:rowOff>35560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7406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114300</xdr:rowOff>
    </xdr:from>
    <xdr:to>
      <xdr:col>74</xdr:col>
      <xdr:colOff>31750</xdr:colOff>
      <xdr:row>15</xdr:row>
      <xdr:rowOff>44450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51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54627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28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35560</xdr:rowOff>
    </xdr:from>
    <xdr:to>
      <xdr:col>69</xdr:col>
      <xdr:colOff>92075</xdr:colOff>
      <xdr:row>16</xdr:row>
      <xdr:rowOff>96520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7787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26670</xdr:rowOff>
    </xdr:from>
    <xdr:to>
      <xdr:col>69</xdr:col>
      <xdr:colOff>142875</xdr:colOff>
      <xdr:row>15</xdr:row>
      <xdr:rowOff>128270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59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138447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110490</xdr:rowOff>
    </xdr:from>
    <xdr:to>
      <xdr:col>65</xdr:col>
      <xdr:colOff>53975</xdr:colOff>
      <xdr:row>16</xdr:row>
      <xdr:rowOff>40640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50817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45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53340</xdr:rowOff>
    </xdr:from>
    <xdr:to>
      <xdr:col>82</xdr:col>
      <xdr:colOff>158750</xdr:colOff>
      <xdr:row>16</xdr:row>
      <xdr:rowOff>154940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25417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76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125730</xdr:rowOff>
    </xdr:from>
    <xdr:to>
      <xdr:col>78</xdr:col>
      <xdr:colOff>120650</xdr:colOff>
      <xdr:row>16</xdr:row>
      <xdr:rowOff>55880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69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40657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78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118110</xdr:rowOff>
    </xdr:from>
    <xdr:to>
      <xdr:col>74</xdr:col>
      <xdr:colOff>31750</xdr:colOff>
      <xdr:row>16</xdr:row>
      <xdr:rowOff>48260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68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33037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77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156210</xdr:rowOff>
    </xdr:from>
    <xdr:to>
      <xdr:col>69</xdr:col>
      <xdr:colOff>142875</xdr:colOff>
      <xdr:row>16</xdr:row>
      <xdr:rowOff>86360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71137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81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45720</xdr:rowOff>
    </xdr:from>
    <xdr:to>
      <xdr:col>65</xdr:col>
      <xdr:colOff>53975</xdr:colOff>
      <xdr:row>16</xdr:row>
      <xdr:rowOff>147320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78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132097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扶助費に係る経常収支比率は、</a:t>
          </a:r>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福祉医療助成事業の対象者拡充や生活保護費の受給対象者の増等により、比率としては増となった。</a:t>
          </a:r>
          <a:endPar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類似団体の平均を上回っていることから、今後においても、人口増加が見込まれる中、施策の重点化を図り経費の抑制に努める。</a:t>
          </a:r>
          <a:endParaRPr lang="ja-JP" altLang="ja-JP" sz="1400">
            <a:solidFill>
              <a:schemeClr val="tx1"/>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135165</xdr:rowOff>
    </xdr:from>
    <xdr:to>
      <xdr:col>24</xdr:col>
      <xdr:colOff>25400</xdr:colOff>
      <xdr:row>62</xdr:row>
      <xdr:rowOff>78015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222015"/>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50092</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679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78015</xdr:rowOff>
    </xdr:from>
    <xdr:to>
      <xdr:col>24</xdr:col>
      <xdr:colOff>114300</xdr:colOff>
      <xdr:row>62</xdr:row>
      <xdr:rowOff>78015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70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50092</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96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135165</xdr:rowOff>
    </xdr:from>
    <xdr:to>
      <xdr:col>24</xdr:col>
      <xdr:colOff>114300</xdr:colOff>
      <xdr:row>53</xdr:row>
      <xdr:rowOff>135165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2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37193</xdr:rowOff>
    </xdr:from>
    <xdr:to>
      <xdr:col>24</xdr:col>
      <xdr:colOff>25400</xdr:colOff>
      <xdr:row>61</xdr:row>
      <xdr:rowOff>37193</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10152743"/>
          <a:ext cx="8382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35577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37193</xdr:rowOff>
    </xdr:from>
    <xdr:to>
      <xdr:col>19</xdr:col>
      <xdr:colOff>187325</xdr:colOff>
      <xdr:row>59</xdr:row>
      <xdr:rowOff>118835</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8800" y="10152743"/>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76200</xdr:rowOff>
    </xdr:from>
    <xdr:to>
      <xdr:col>20</xdr:col>
      <xdr:colOff>38100</xdr:colOff>
      <xdr:row>57</xdr:row>
      <xdr:rowOff>6350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16527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118835</xdr:rowOff>
    </xdr:from>
    <xdr:to>
      <xdr:col>15</xdr:col>
      <xdr:colOff>98425</xdr:colOff>
      <xdr:row>59</xdr:row>
      <xdr:rowOff>151493</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102343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166007</xdr:rowOff>
    </xdr:from>
    <xdr:to>
      <xdr:col>15</xdr:col>
      <xdr:colOff>149225</xdr:colOff>
      <xdr:row>56</xdr:row>
      <xdr:rowOff>96157</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106334</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151493</xdr:rowOff>
    </xdr:from>
    <xdr:to>
      <xdr:col>11</xdr:col>
      <xdr:colOff>9525</xdr:colOff>
      <xdr:row>60</xdr:row>
      <xdr:rowOff>159657</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10267043"/>
          <a:ext cx="889000" cy="17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92528</xdr:rowOff>
    </xdr:from>
    <xdr:to>
      <xdr:col>11</xdr:col>
      <xdr:colOff>60325</xdr:colOff>
      <xdr:row>57</xdr:row>
      <xdr:rowOff>22678</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32855</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35378</xdr:rowOff>
    </xdr:from>
    <xdr:to>
      <xdr:col>6</xdr:col>
      <xdr:colOff>171450</xdr:colOff>
      <xdr:row>57</xdr:row>
      <xdr:rowOff>136978</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147155</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57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157843</xdr:rowOff>
    </xdr:from>
    <xdr:to>
      <xdr:col>24</xdr:col>
      <xdr:colOff>76200</xdr:colOff>
      <xdr:row>61</xdr:row>
      <xdr:rowOff>87993</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1044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129920</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1041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157843</xdr:rowOff>
    </xdr:from>
    <xdr:to>
      <xdr:col>20</xdr:col>
      <xdr:colOff>38100</xdr:colOff>
      <xdr:row>59</xdr:row>
      <xdr:rowOff>87993</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1010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72770</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10188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68035</xdr:rowOff>
    </xdr:from>
    <xdr:to>
      <xdr:col>15</xdr:col>
      <xdr:colOff>149225</xdr:colOff>
      <xdr:row>59</xdr:row>
      <xdr:rowOff>169635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1018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154412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1026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100693</xdr:rowOff>
    </xdr:from>
    <xdr:to>
      <xdr:col>11</xdr:col>
      <xdr:colOff>60325</xdr:colOff>
      <xdr:row>60</xdr:row>
      <xdr:rowOff>30843</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1021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15620</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1030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108857</xdr:rowOff>
    </xdr:from>
    <xdr:to>
      <xdr:col>6</xdr:col>
      <xdr:colOff>171450</xdr:colOff>
      <xdr:row>61</xdr:row>
      <xdr:rowOff>39007</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10395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61</xdr:row>
      <xdr:rowOff>23784</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1048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　その他に係る経費の主なものは、繰出金や維持補修費等が該当するが、</a:t>
          </a:r>
          <a:r>
            <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rPr>
            <a:t>H28</a:t>
          </a:r>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に下水道事業会計が特別会計から企業会計に移行したことにより、性質が繰出金から補助費へ振り替わって以降、ほぼ横ばいとなっている。</a:t>
          </a:r>
          <a:endParaRPr lang="ja-JP" altLang="ja-JP" sz="16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　現状は、類似団体の平均を下回っているものの、他会計等の運営も含めて、経費削減の意識をもって取り組む必要がある。</a:t>
          </a:r>
          <a:endParaRPr lang="ja-JP" altLang="ja-JP" sz="1600">
            <a:solidFill>
              <a:schemeClr val="tx1"/>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50800</xdr:rowOff>
    </xdr:from>
    <xdr:to>
      <xdr:col>82</xdr:col>
      <xdr:colOff>107950</xdr:colOff>
      <xdr:row>60</xdr:row>
      <xdr:rowOff>165100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89662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137177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165100</xdr:rowOff>
    </xdr:from>
    <xdr:to>
      <xdr:col>82</xdr:col>
      <xdr:colOff>196850</xdr:colOff>
      <xdr:row>60</xdr:row>
      <xdr:rowOff>165100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137177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50800</xdr:rowOff>
    </xdr:from>
    <xdr:to>
      <xdr:col>82</xdr:col>
      <xdr:colOff>196850</xdr:colOff>
      <xdr:row>52</xdr:row>
      <xdr:rowOff>50800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57150</xdr:rowOff>
    </xdr:from>
    <xdr:to>
      <xdr:col>82</xdr:col>
      <xdr:colOff>107950</xdr:colOff>
      <xdr:row>55</xdr:row>
      <xdr:rowOff>146050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4869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16527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789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44450</xdr:rowOff>
    </xdr:from>
    <xdr:to>
      <xdr:col>82</xdr:col>
      <xdr:colOff>158750</xdr:colOff>
      <xdr:row>57</xdr:row>
      <xdr:rowOff>146050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57150</xdr:rowOff>
    </xdr:from>
    <xdr:to>
      <xdr:col>78</xdr:col>
      <xdr:colOff>69850</xdr:colOff>
      <xdr:row>55</xdr:row>
      <xdr:rowOff>57150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486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44450</xdr:rowOff>
    </xdr:from>
    <xdr:to>
      <xdr:col>78</xdr:col>
      <xdr:colOff>120650</xdr:colOff>
      <xdr:row>57</xdr:row>
      <xdr:rowOff>146050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130827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90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57150</xdr:rowOff>
    </xdr:from>
    <xdr:to>
      <xdr:col>73</xdr:col>
      <xdr:colOff>180975</xdr:colOff>
      <xdr:row>55</xdr:row>
      <xdr:rowOff>107950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4869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67327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107950</xdr:rowOff>
    </xdr:from>
    <xdr:to>
      <xdr:col>69</xdr:col>
      <xdr:colOff>92075</xdr:colOff>
      <xdr:row>55</xdr:row>
      <xdr:rowOff>133350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95377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105427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63500</xdr:rowOff>
    </xdr:from>
    <xdr:to>
      <xdr:col>65</xdr:col>
      <xdr:colOff>53975</xdr:colOff>
      <xdr:row>58</xdr:row>
      <xdr:rowOff>165100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149877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1009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95250</xdr:rowOff>
    </xdr:from>
    <xdr:to>
      <xdr:col>82</xdr:col>
      <xdr:colOff>158750</xdr:colOff>
      <xdr:row>56</xdr:row>
      <xdr:rowOff>25400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111777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6350</xdr:rowOff>
    </xdr:from>
    <xdr:to>
      <xdr:col>78</xdr:col>
      <xdr:colOff>120650</xdr:colOff>
      <xdr:row>55</xdr:row>
      <xdr:rowOff>107950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43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118127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204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6350</xdr:rowOff>
    </xdr:from>
    <xdr:to>
      <xdr:col>74</xdr:col>
      <xdr:colOff>31750</xdr:colOff>
      <xdr:row>55</xdr:row>
      <xdr:rowOff>107950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43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118127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20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57150</xdr:rowOff>
    </xdr:from>
    <xdr:to>
      <xdr:col>69</xdr:col>
      <xdr:colOff>142875</xdr:colOff>
      <xdr:row>55</xdr:row>
      <xdr:rowOff>158750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168927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82550</xdr:rowOff>
    </xdr:from>
    <xdr:to>
      <xdr:col>65</xdr:col>
      <xdr:colOff>53975</xdr:colOff>
      <xdr:row>56</xdr:row>
      <xdr:rowOff>12700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51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22877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　補助費に</a:t>
          </a:r>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係る経常収支比率</a:t>
          </a:r>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は、下水道会計繰出金</a:t>
          </a:r>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の減や一部事務組合等に対する負担金の減等により、比率としては減となった。</a:t>
          </a:r>
          <a:endPar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　現状は</a:t>
          </a:r>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類似団体の平均を下回</a:t>
          </a:r>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っているが</a:t>
          </a:r>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、引き続き、事業の縮小や統廃合などの見直しを行い、経費削減に努める。</a:t>
          </a:r>
          <a:endParaRPr lang="ja-JP" altLang="ja-JP" sz="1600">
            <a:solidFill>
              <a:schemeClr val="tx1"/>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131572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15152"/>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72136</xdr:rowOff>
    </xdr:from>
    <xdr:to>
      <xdr:col>82</xdr:col>
      <xdr:colOff>107950</xdr:colOff>
      <xdr:row>36</xdr:row>
      <xdr:rowOff>76708</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5671800" y="624433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75709</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247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76708</xdr:rowOff>
    </xdr:from>
    <xdr:to>
      <xdr:col>78</xdr:col>
      <xdr:colOff>69850</xdr:colOff>
      <xdr:row>36</xdr:row>
      <xdr:rowOff>85852</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4782800" y="62489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94488</xdr:rowOff>
    </xdr:from>
    <xdr:to>
      <xdr:col>78</xdr:col>
      <xdr:colOff>120650</xdr:colOff>
      <xdr:row>37</xdr:row>
      <xdr:rowOff>24638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9415</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353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85852</xdr:rowOff>
    </xdr:from>
    <xdr:to>
      <xdr:col>73</xdr:col>
      <xdr:colOff>180975</xdr:colOff>
      <xdr:row>36</xdr:row>
      <xdr:rowOff>113284</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25805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76200</xdr:rowOff>
    </xdr:from>
    <xdr:to>
      <xdr:col>74</xdr:col>
      <xdr:colOff>31750</xdr:colOff>
      <xdr:row>37</xdr:row>
      <xdr:rowOff>6350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162577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113284</xdr:rowOff>
    </xdr:from>
    <xdr:to>
      <xdr:col>69</xdr:col>
      <xdr:colOff>92075</xdr:colOff>
      <xdr:row>36</xdr:row>
      <xdr:rowOff>131572</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004800" y="628548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108204</xdr:rowOff>
    </xdr:from>
    <xdr:to>
      <xdr:col>69</xdr:col>
      <xdr:colOff>142875</xdr:colOff>
      <xdr:row>37</xdr:row>
      <xdr:rowOff>38354</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23131</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2811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21336</xdr:rowOff>
    </xdr:from>
    <xdr:to>
      <xdr:col>82</xdr:col>
      <xdr:colOff>158750</xdr:colOff>
      <xdr:row>36</xdr:row>
      <xdr:rowOff>122936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37863</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03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25908</xdr:rowOff>
    </xdr:from>
    <xdr:to>
      <xdr:col>78</xdr:col>
      <xdr:colOff>120650</xdr:colOff>
      <xdr:row>36</xdr:row>
      <xdr:rowOff>127508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137685</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5966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35052</xdr:rowOff>
    </xdr:from>
    <xdr:to>
      <xdr:col>74</xdr:col>
      <xdr:colOff>31750</xdr:colOff>
      <xdr:row>36</xdr:row>
      <xdr:rowOff>136652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146829</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62484</xdr:rowOff>
    </xdr:from>
    <xdr:to>
      <xdr:col>69</xdr:col>
      <xdr:colOff>142875</xdr:colOff>
      <xdr:row>36</xdr:row>
      <xdr:rowOff>164084</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2811</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80772</xdr:rowOff>
    </xdr:from>
    <xdr:to>
      <xdr:col>65</xdr:col>
      <xdr:colOff>53975</xdr:colOff>
      <xdr:row>37</xdr:row>
      <xdr:rowOff>10922</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167149</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公債費に</a:t>
          </a:r>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係る経常収支比率は</a:t>
          </a:r>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、過去に発行した市債の元金償還の開始等により、元金償還金が昨年度より増となった</a:t>
          </a:r>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ため</a:t>
          </a:r>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比率としては増となった。</a:t>
          </a:r>
          <a:endPar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現状は類似団体の平均を下回っているが、今後公共施設の長寿命化対策の実施に伴い、地方債の発行は増となることから、財政改革プログラムに基づき、適正な財政運営に努める。</a:t>
          </a:r>
          <a:endParaRPr lang="ja-JP" altLang="ja-JP" sz="1600">
            <a:solidFill>
              <a:schemeClr val="tx1"/>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99568</xdr:rowOff>
    </xdr:from>
    <xdr:to>
      <xdr:col>24</xdr:col>
      <xdr:colOff>25400</xdr:colOff>
      <xdr:row>80</xdr:row>
      <xdr:rowOff>53848</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86868"/>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25925</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74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53848</xdr:rowOff>
    </xdr:from>
    <xdr:to>
      <xdr:col>24</xdr:col>
      <xdr:colOff>114300</xdr:colOff>
      <xdr:row>80</xdr:row>
      <xdr:rowOff>53848</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76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14495</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530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99568</xdr:rowOff>
    </xdr:from>
    <xdr:to>
      <xdr:col>24</xdr:col>
      <xdr:colOff>114300</xdr:colOff>
      <xdr:row>74</xdr:row>
      <xdr:rowOff>99568</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86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131572</xdr:rowOff>
    </xdr:from>
    <xdr:to>
      <xdr:col>24</xdr:col>
      <xdr:colOff>25400</xdr:colOff>
      <xdr:row>76</xdr:row>
      <xdr:rowOff>154432</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987800" y="1316177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18559</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32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131572</xdr:rowOff>
    </xdr:from>
    <xdr:to>
      <xdr:col>19</xdr:col>
      <xdr:colOff>187325</xdr:colOff>
      <xdr:row>76</xdr:row>
      <xdr:rowOff>136144</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098800" y="131617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132859</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3334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136144</xdr:rowOff>
    </xdr:from>
    <xdr:to>
      <xdr:col>15</xdr:col>
      <xdr:colOff>98425</xdr:colOff>
      <xdr:row>76</xdr:row>
      <xdr:rowOff>168148</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316634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163576</xdr:rowOff>
    </xdr:from>
    <xdr:to>
      <xdr:col>11</xdr:col>
      <xdr:colOff>9525</xdr:colOff>
      <xdr:row>76</xdr:row>
      <xdr:rowOff>168148</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1320800" y="131937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37337</xdr:rowOff>
    </xdr:from>
    <xdr:to>
      <xdr:col>11</xdr:col>
      <xdr:colOff>60325</xdr:colOff>
      <xdr:row>77</xdr:row>
      <xdr:rowOff>138937</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123714</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46482</xdr:rowOff>
    </xdr:from>
    <xdr:to>
      <xdr:col>6</xdr:col>
      <xdr:colOff>171450</xdr:colOff>
      <xdr:row>77</xdr:row>
      <xdr:rowOff>148082</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132859</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103632</xdr:rowOff>
    </xdr:from>
    <xdr:to>
      <xdr:col>24</xdr:col>
      <xdr:colOff>76200</xdr:colOff>
      <xdr:row>77</xdr:row>
      <xdr:rowOff>33782</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120159</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2978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80772</xdr:rowOff>
    </xdr:from>
    <xdr:to>
      <xdr:col>20</xdr:col>
      <xdr:colOff>38100</xdr:colOff>
      <xdr:row>77</xdr:row>
      <xdr:rowOff>10922</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21099</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2879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85344</xdr:rowOff>
    </xdr:from>
    <xdr:to>
      <xdr:col>15</xdr:col>
      <xdr:colOff>149225</xdr:colOff>
      <xdr:row>77</xdr:row>
      <xdr:rowOff>15494</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25671</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117348</xdr:rowOff>
    </xdr:from>
    <xdr:to>
      <xdr:col>11</xdr:col>
      <xdr:colOff>60325</xdr:colOff>
      <xdr:row>77</xdr:row>
      <xdr:rowOff>47498</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57675</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112776</xdr:rowOff>
    </xdr:from>
    <xdr:to>
      <xdr:col>6</xdr:col>
      <xdr:colOff>171450</xdr:colOff>
      <xdr:row>77</xdr:row>
      <xdr:rowOff>42926</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53103</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公債費以外の経常収支比率は、</a:t>
          </a:r>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福祉医療助成事業の対象者拡充や生活保護費の受給対象者の増に伴う人件費の増、新庁舎整備による庁舎維持管理費の増による物件費の増等により、比率としては増となった。</a:t>
          </a:r>
          <a:endPar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　類似団体の平均を上回っていることから、</a:t>
          </a:r>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引き続き、事業の縮小や統廃合などの見直しを行い、経費削減に努める。</a:t>
          </a:r>
          <a:endParaRPr lang="ja-JP" altLang="ja-JP" sz="1600">
            <a:solidFill>
              <a:schemeClr val="tx1"/>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58420</xdr:rowOff>
    </xdr:from>
    <xdr:to>
      <xdr:col>82</xdr:col>
      <xdr:colOff>107950</xdr:colOff>
      <xdr:row>81</xdr:row>
      <xdr:rowOff>24130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57427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167657</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24130</xdr:rowOff>
    </xdr:from>
    <xdr:to>
      <xdr:col>82</xdr:col>
      <xdr:colOff>196850</xdr:colOff>
      <xdr:row>81</xdr:row>
      <xdr:rowOff>24130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144797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31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58420</xdr:rowOff>
    </xdr:from>
    <xdr:to>
      <xdr:col>82</xdr:col>
      <xdr:colOff>196850</xdr:colOff>
      <xdr:row>73</xdr:row>
      <xdr:rowOff>58420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57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127000</xdr:rowOff>
    </xdr:from>
    <xdr:to>
      <xdr:col>82</xdr:col>
      <xdr:colOff>107950</xdr:colOff>
      <xdr:row>77</xdr:row>
      <xdr:rowOff>81280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2985750"/>
          <a:ext cx="8382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18432</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28771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1905</xdr:rowOff>
    </xdr:from>
    <xdr:to>
      <xdr:col>82</xdr:col>
      <xdr:colOff>158750</xdr:colOff>
      <xdr:row>76</xdr:row>
      <xdr:rowOff>103505</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03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127000</xdr:rowOff>
    </xdr:from>
    <xdr:to>
      <xdr:col>78</xdr:col>
      <xdr:colOff>69850</xdr:colOff>
      <xdr:row>76</xdr:row>
      <xdr:rowOff>41275</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4782800" y="1298575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99060</xdr:rowOff>
    </xdr:from>
    <xdr:to>
      <xdr:col>78</xdr:col>
      <xdr:colOff>120650</xdr:colOff>
      <xdr:row>76</xdr:row>
      <xdr:rowOff>29211</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29578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13988</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044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41275</xdr:rowOff>
    </xdr:from>
    <xdr:to>
      <xdr:col>73</xdr:col>
      <xdr:colOff>180975</xdr:colOff>
      <xdr:row>77</xdr:row>
      <xdr:rowOff>24130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3071475"/>
          <a:ext cx="889000" cy="15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76200</xdr:rowOff>
    </xdr:from>
    <xdr:to>
      <xdr:col>74</xdr:col>
      <xdr:colOff>31750</xdr:colOff>
      <xdr:row>75</xdr:row>
      <xdr:rowOff>6350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16527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18414</xdr:rowOff>
    </xdr:from>
    <xdr:to>
      <xdr:col>69</xdr:col>
      <xdr:colOff>92075</xdr:colOff>
      <xdr:row>77</xdr:row>
      <xdr:rowOff>24130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220064"/>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156211</xdr:rowOff>
    </xdr:from>
    <xdr:to>
      <xdr:col>69</xdr:col>
      <xdr:colOff>142875</xdr:colOff>
      <xdr:row>76</xdr:row>
      <xdr:rowOff>86361</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96537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156211</xdr:rowOff>
    </xdr:from>
    <xdr:to>
      <xdr:col>65</xdr:col>
      <xdr:colOff>53975</xdr:colOff>
      <xdr:row>76</xdr:row>
      <xdr:rowOff>86361</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96537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30480</xdr:rowOff>
    </xdr:from>
    <xdr:to>
      <xdr:col>82</xdr:col>
      <xdr:colOff>158750</xdr:colOff>
      <xdr:row>77</xdr:row>
      <xdr:rowOff>132080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2557</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204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76200</xdr:rowOff>
    </xdr:from>
    <xdr:to>
      <xdr:col>78</xdr:col>
      <xdr:colOff>120650</xdr:colOff>
      <xdr:row>76</xdr:row>
      <xdr:rowOff>6350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16527</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270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161925</xdr:rowOff>
    </xdr:from>
    <xdr:to>
      <xdr:col>74</xdr:col>
      <xdr:colOff>31750</xdr:colOff>
      <xdr:row>76</xdr:row>
      <xdr:rowOff>92075</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02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76852</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107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144780</xdr:rowOff>
    </xdr:from>
    <xdr:to>
      <xdr:col>69</xdr:col>
      <xdr:colOff>142875</xdr:colOff>
      <xdr:row>77</xdr:row>
      <xdr:rowOff>74930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59707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139064</xdr:rowOff>
    </xdr:from>
    <xdr:to>
      <xdr:col>65</xdr:col>
      <xdr:colOff>53975</xdr:colOff>
      <xdr:row>77</xdr:row>
      <xdr:rowOff>69214</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16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53991</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255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滋賀県守山市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52705</xdr:rowOff>
    </xdr:from>
    <xdr:to>
      <xdr:col>29</xdr:col>
      <xdr:colOff>127000</xdr:colOff>
      <xdr:row>19</xdr:row>
      <xdr:rowOff>10662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86280"/>
          <a:ext cx="0" cy="13295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154189</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8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10662</xdr:rowOff>
    </xdr:from>
    <xdr:to>
      <xdr:col>30</xdr:col>
      <xdr:colOff>25400</xdr:colOff>
      <xdr:row>19</xdr:row>
      <xdr:rowOff>10662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158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139082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2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52705</xdr:rowOff>
    </xdr:from>
    <xdr:to>
      <xdr:col>30</xdr:col>
      <xdr:colOff>25400</xdr:colOff>
      <xdr:row>11</xdr:row>
      <xdr:rowOff>52705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862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119856</xdr:rowOff>
    </xdr:from>
    <xdr:to>
      <xdr:col>29</xdr:col>
      <xdr:colOff>127000</xdr:colOff>
      <xdr:row>16</xdr:row>
      <xdr:rowOff>168548</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910681"/>
          <a:ext cx="647700" cy="486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109720</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5576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93193</xdr:rowOff>
    </xdr:from>
    <xdr:to>
      <xdr:col>29</xdr:col>
      <xdr:colOff>177800</xdr:colOff>
      <xdr:row>16</xdr:row>
      <xdr:rowOff>23343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125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137801</xdr:rowOff>
    </xdr:from>
    <xdr:to>
      <xdr:col>26</xdr:col>
      <xdr:colOff>50800</xdr:colOff>
      <xdr:row>16</xdr:row>
      <xdr:rowOff>168548</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2928626"/>
          <a:ext cx="698500" cy="307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128130</xdr:rowOff>
    </xdr:from>
    <xdr:to>
      <xdr:col>26</xdr:col>
      <xdr:colOff>101600</xdr:colOff>
      <xdr:row>16</xdr:row>
      <xdr:rowOff>58280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47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68457</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516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137801</xdr:rowOff>
    </xdr:from>
    <xdr:to>
      <xdr:col>22</xdr:col>
      <xdr:colOff>114300</xdr:colOff>
      <xdr:row>17</xdr:row>
      <xdr:rowOff>23482</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928626"/>
          <a:ext cx="698500" cy="571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142780</xdr:rowOff>
    </xdr:from>
    <xdr:to>
      <xdr:col>22</xdr:col>
      <xdr:colOff>165100</xdr:colOff>
      <xdr:row>16</xdr:row>
      <xdr:rowOff>72930</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621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83107</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531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23482</xdr:rowOff>
    </xdr:from>
    <xdr:to>
      <xdr:col>18</xdr:col>
      <xdr:colOff>177800</xdr:colOff>
      <xdr:row>17</xdr:row>
      <xdr:rowOff>80518</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985757"/>
          <a:ext cx="698500" cy="570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170955</xdr:rowOff>
    </xdr:from>
    <xdr:to>
      <xdr:col>19</xdr:col>
      <xdr:colOff>38100</xdr:colOff>
      <xdr:row>16</xdr:row>
      <xdr:rowOff>101105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903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111282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559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30918</xdr:rowOff>
    </xdr:from>
    <xdr:to>
      <xdr:col>15</xdr:col>
      <xdr:colOff>101600</xdr:colOff>
      <xdr:row>16</xdr:row>
      <xdr:rowOff>132518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8217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142695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59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69056</xdr:rowOff>
    </xdr:from>
    <xdr:to>
      <xdr:col>29</xdr:col>
      <xdr:colOff>177800</xdr:colOff>
      <xdr:row>16</xdr:row>
      <xdr:rowOff>170656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8598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41133</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831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117748</xdr:rowOff>
    </xdr:from>
    <xdr:to>
      <xdr:col>26</xdr:col>
      <xdr:colOff>101600</xdr:colOff>
      <xdr:row>17</xdr:row>
      <xdr:rowOff>47898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9085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32675</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9949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87001</xdr:rowOff>
    </xdr:from>
    <xdr:to>
      <xdr:col>22</xdr:col>
      <xdr:colOff>165100</xdr:colOff>
      <xdr:row>17</xdr:row>
      <xdr:rowOff>17151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8778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1928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964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144132</xdr:rowOff>
    </xdr:from>
    <xdr:to>
      <xdr:col>19</xdr:col>
      <xdr:colOff>38100</xdr:colOff>
      <xdr:row>17</xdr:row>
      <xdr:rowOff>74282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9349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59059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021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29718</xdr:rowOff>
    </xdr:from>
    <xdr:to>
      <xdr:col>15</xdr:col>
      <xdr:colOff>101600</xdr:colOff>
      <xdr:row>17</xdr:row>
      <xdr:rowOff>131318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9919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116095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078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15541</xdr:rowOff>
    </xdr:from>
    <xdr:to>
      <xdr:col>29</xdr:col>
      <xdr:colOff>127000</xdr:colOff>
      <xdr:row>37</xdr:row>
      <xdr:rowOff>260045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940091"/>
          <a:ext cx="0" cy="144465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232122</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356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260045</xdr:rowOff>
    </xdr:from>
    <xdr:to>
      <xdr:col>30</xdr:col>
      <xdr:colOff>25400</xdr:colOff>
      <xdr:row>37</xdr:row>
      <xdr:rowOff>260045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847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273368</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683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15541</xdr:rowOff>
    </xdr:from>
    <xdr:to>
      <xdr:col>30</xdr:col>
      <xdr:colOff>25400</xdr:colOff>
      <xdr:row>33</xdr:row>
      <xdr:rowOff>15541</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9400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96498</xdr:rowOff>
    </xdr:from>
    <xdr:to>
      <xdr:col>29</xdr:col>
      <xdr:colOff>127000</xdr:colOff>
      <xdr:row>36</xdr:row>
      <xdr:rowOff>166254</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7049748"/>
          <a:ext cx="647700" cy="697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304933</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5723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116956</xdr:rowOff>
    </xdr:from>
    <xdr:to>
      <xdr:col>29</xdr:col>
      <xdr:colOff>177800</xdr:colOff>
      <xdr:row>35</xdr:row>
      <xdr:rowOff>218556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727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30498</xdr:rowOff>
    </xdr:from>
    <xdr:to>
      <xdr:col>26</xdr:col>
      <xdr:colOff>50800</xdr:colOff>
      <xdr:row>36</xdr:row>
      <xdr:rowOff>96498</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6983748"/>
          <a:ext cx="698500" cy="660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124500</xdr:rowOff>
    </xdr:from>
    <xdr:to>
      <xdr:col>26</xdr:col>
      <xdr:colOff>101600</xdr:colOff>
      <xdr:row>35</xdr:row>
      <xdr:rowOff>226100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7348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236277</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50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30498</xdr:rowOff>
    </xdr:from>
    <xdr:to>
      <xdr:col>22</xdr:col>
      <xdr:colOff>114300</xdr:colOff>
      <xdr:row>36</xdr:row>
      <xdr:rowOff>39936</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983748"/>
          <a:ext cx="698500" cy="94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137988</xdr:rowOff>
    </xdr:from>
    <xdr:to>
      <xdr:col>22</xdr:col>
      <xdr:colOff>165100</xdr:colOff>
      <xdr:row>35</xdr:row>
      <xdr:rowOff>239588</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7483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249765</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51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39936</xdr:rowOff>
    </xdr:from>
    <xdr:to>
      <xdr:col>18</xdr:col>
      <xdr:colOff>177800</xdr:colOff>
      <xdr:row>36</xdr:row>
      <xdr:rowOff>83827</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6993186"/>
          <a:ext cx="698500" cy="438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196084</xdr:rowOff>
    </xdr:from>
    <xdr:to>
      <xdr:col>19</xdr:col>
      <xdr:colOff>38100</xdr:colOff>
      <xdr:row>35</xdr:row>
      <xdr:rowOff>297684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06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307861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57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196770</xdr:rowOff>
    </xdr:from>
    <xdr:to>
      <xdr:col>15</xdr:col>
      <xdr:colOff>101600</xdr:colOff>
      <xdr:row>35</xdr:row>
      <xdr:rowOff>298370</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071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308547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575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115454</xdr:rowOff>
    </xdr:from>
    <xdr:to>
      <xdr:col>29</xdr:col>
      <xdr:colOff>177800</xdr:colOff>
      <xdr:row>37</xdr:row>
      <xdr:rowOff>45604</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70687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87531</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7040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45698</xdr:rowOff>
    </xdr:from>
    <xdr:to>
      <xdr:col>26</xdr:col>
      <xdr:colOff>101600</xdr:colOff>
      <xdr:row>36</xdr:row>
      <xdr:rowOff>147298</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9989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132075</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70853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322598</xdr:rowOff>
    </xdr:from>
    <xdr:to>
      <xdr:col>22</xdr:col>
      <xdr:colOff>165100</xdr:colOff>
      <xdr:row>36</xdr:row>
      <xdr:rowOff>81298</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9329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66075</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7019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332036</xdr:rowOff>
    </xdr:from>
    <xdr:to>
      <xdr:col>19</xdr:col>
      <xdr:colOff>38100</xdr:colOff>
      <xdr:row>36</xdr:row>
      <xdr:rowOff>90736</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9423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75513</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7028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33027</xdr:rowOff>
    </xdr:from>
    <xdr:to>
      <xdr:col>15</xdr:col>
      <xdr:colOff>101600</xdr:colOff>
      <xdr:row>36</xdr:row>
      <xdr:rowOff>134627</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9862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119404</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7072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滋賀県守山市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85,856
84,710
55.73
38,122,791
37,319,134
655,232
19,007,150
35,830,754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13.4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109144</xdr:rowOff>
    </xdr:from>
    <xdr:to>
      <xdr:col>24</xdr:col>
      <xdr:colOff>62865</xdr:colOff>
      <xdr:row>38</xdr:row>
      <xdr:rowOff>106915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52644"/>
          <a:ext cx="1270" cy="1369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110742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2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106915</xdr:rowOff>
    </xdr:from>
    <xdr:to>
      <xdr:col>24</xdr:col>
      <xdr:colOff>152400</xdr:colOff>
      <xdr:row>38</xdr:row>
      <xdr:rowOff>106915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55821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27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109144</xdr:rowOff>
    </xdr:from>
    <xdr:to>
      <xdr:col>24</xdr:col>
      <xdr:colOff>152400</xdr:colOff>
      <xdr:row>30</xdr:row>
      <xdr:rowOff>109144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52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87369</xdr:rowOff>
    </xdr:from>
    <xdr:to>
      <xdr:col>24</xdr:col>
      <xdr:colOff>63500</xdr:colOff>
      <xdr:row>36</xdr:row>
      <xdr:rowOff>131851</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259569"/>
          <a:ext cx="838200" cy="44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57980</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872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35103</xdr:rowOff>
    </xdr:from>
    <xdr:to>
      <xdr:col>24</xdr:col>
      <xdr:colOff>114300</xdr:colOff>
      <xdr:row>35</xdr:row>
      <xdr:rowOff>136703</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35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110020</xdr:rowOff>
    </xdr:from>
    <xdr:to>
      <xdr:col>19</xdr:col>
      <xdr:colOff>177800</xdr:colOff>
      <xdr:row>36</xdr:row>
      <xdr:rowOff>131851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282220"/>
          <a:ext cx="889000" cy="21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42247</xdr:rowOff>
    </xdr:from>
    <xdr:to>
      <xdr:col>20</xdr:col>
      <xdr:colOff>38100</xdr:colOff>
      <xdr:row>35</xdr:row>
      <xdr:rowOff>143847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4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160374</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818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110020</xdr:rowOff>
    </xdr:from>
    <xdr:to>
      <xdr:col>15</xdr:col>
      <xdr:colOff>50800</xdr:colOff>
      <xdr:row>36</xdr:row>
      <xdr:rowOff>169742</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282220"/>
          <a:ext cx="889000" cy="59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63278</xdr:rowOff>
    </xdr:from>
    <xdr:to>
      <xdr:col>15</xdr:col>
      <xdr:colOff>101600</xdr:colOff>
      <xdr:row>35</xdr:row>
      <xdr:rowOff>164878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6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9955</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839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169742</xdr:rowOff>
    </xdr:from>
    <xdr:to>
      <xdr:col>10</xdr:col>
      <xdr:colOff>114300</xdr:colOff>
      <xdr:row>37</xdr:row>
      <xdr:rowOff>108858</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341942"/>
          <a:ext cx="889000" cy="110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96577</xdr:rowOff>
    </xdr:from>
    <xdr:to>
      <xdr:col>10</xdr:col>
      <xdr:colOff>165100</xdr:colOff>
      <xdr:row>36</xdr:row>
      <xdr:rowOff>26727</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43254</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872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64154</xdr:rowOff>
    </xdr:from>
    <xdr:to>
      <xdr:col>6</xdr:col>
      <xdr:colOff>38100</xdr:colOff>
      <xdr:row>36</xdr:row>
      <xdr:rowOff>165754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10831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1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36569</xdr:rowOff>
    </xdr:from>
    <xdr:to>
      <xdr:col>24</xdr:col>
      <xdr:colOff>114300</xdr:colOff>
      <xdr:row>36</xdr:row>
      <xdr:rowOff>138169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08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14996</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187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81051</xdr:rowOff>
    </xdr:from>
    <xdr:to>
      <xdr:col>20</xdr:col>
      <xdr:colOff>38100</xdr:colOff>
      <xdr:row>37</xdr:row>
      <xdr:rowOff>11201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53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2328</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345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59220</xdr:rowOff>
    </xdr:from>
    <xdr:to>
      <xdr:col>15</xdr:col>
      <xdr:colOff>101600</xdr:colOff>
      <xdr:row>36</xdr:row>
      <xdr:rowOff>160820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3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151947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32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118942</xdr:rowOff>
    </xdr:from>
    <xdr:to>
      <xdr:col>10</xdr:col>
      <xdr:colOff>165100</xdr:colOff>
      <xdr:row>37</xdr:row>
      <xdr:rowOff>49092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91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40219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383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58058</xdr:rowOff>
    </xdr:from>
    <xdr:to>
      <xdr:col>6</xdr:col>
      <xdr:colOff>38100</xdr:colOff>
      <xdr:row>37</xdr:row>
      <xdr:rowOff>159658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0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150785</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494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20937</xdr:rowOff>
    </xdr:from>
    <xdr:to>
      <xdr:col>24</xdr:col>
      <xdr:colOff>62865</xdr:colOff>
      <xdr:row>59</xdr:row>
      <xdr:rowOff>11368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593437"/>
          <a:ext cx="1270" cy="1533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15195</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13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11368</xdr:rowOff>
    </xdr:from>
    <xdr:to>
      <xdr:col>24</xdr:col>
      <xdr:colOff>152400</xdr:colOff>
      <xdr:row>59</xdr:row>
      <xdr:rowOff>11368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12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139064</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368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20937</xdr:rowOff>
    </xdr:from>
    <xdr:to>
      <xdr:col>24</xdr:col>
      <xdr:colOff>152400</xdr:colOff>
      <xdr:row>50</xdr:row>
      <xdr:rowOff>20937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593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16321</xdr:rowOff>
    </xdr:from>
    <xdr:to>
      <xdr:col>24</xdr:col>
      <xdr:colOff>63500</xdr:colOff>
      <xdr:row>57</xdr:row>
      <xdr:rowOff>76465</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788971"/>
          <a:ext cx="838200" cy="60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119114</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548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96237</xdr:rowOff>
    </xdr:from>
    <xdr:to>
      <xdr:col>24</xdr:col>
      <xdr:colOff>114300</xdr:colOff>
      <xdr:row>57</xdr:row>
      <xdr:rowOff>26387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69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76465</xdr:rowOff>
    </xdr:from>
    <xdr:to>
      <xdr:col>19</xdr:col>
      <xdr:colOff>177800</xdr:colOff>
      <xdr:row>57</xdr:row>
      <xdr:rowOff>94655</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849115"/>
          <a:ext cx="889000" cy="18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82554</xdr:rowOff>
    </xdr:from>
    <xdr:to>
      <xdr:col>20</xdr:col>
      <xdr:colOff>38100</xdr:colOff>
      <xdr:row>57</xdr:row>
      <xdr:rowOff>12704</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68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29231</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458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94655</xdr:rowOff>
    </xdr:from>
    <xdr:to>
      <xdr:col>15</xdr:col>
      <xdr:colOff>50800</xdr:colOff>
      <xdr:row>58</xdr:row>
      <xdr:rowOff>37897</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867305"/>
          <a:ext cx="889000" cy="114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127947</xdr:rowOff>
    </xdr:from>
    <xdr:to>
      <xdr:col>15</xdr:col>
      <xdr:colOff>101600</xdr:colOff>
      <xdr:row>57</xdr:row>
      <xdr:rowOff>58097</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729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74624</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504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37897</xdr:rowOff>
    </xdr:from>
    <xdr:to>
      <xdr:col>10</xdr:col>
      <xdr:colOff>114300</xdr:colOff>
      <xdr:row>58</xdr:row>
      <xdr:rowOff>65699</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981997"/>
          <a:ext cx="889000" cy="27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410</xdr:rowOff>
    </xdr:from>
    <xdr:to>
      <xdr:col>10</xdr:col>
      <xdr:colOff>165100</xdr:colOff>
      <xdr:row>57</xdr:row>
      <xdr:rowOff>102010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77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118537</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54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15171</xdr:rowOff>
    </xdr:from>
    <xdr:to>
      <xdr:col>6</xdr:col>
      <xdr:colOff>38100</xdr:colOff>
      <xdr:row>57</xdr:row>
      <xdr:rowOff>116771</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78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133298</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563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136971</xdr:rowOff>
    </xdr:from>
    <xdr:to>
      <xdr:col>24</xdr:col>
      <xdr:colOff>114300</xdr:colOff>
      <xdr:row>57</xdr:row>
      <xdr:rowOff>67121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738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115398</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716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25665</xdr:rowOff>
    </xdr:from>
    <xdr:to>
      <xdr:col>20</xdr:col>
      <xdr:colOff>38100</xdr:colOff>
      <xdr:row>57</xdr:row>
      <xdr:rowOff>127265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798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118392</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891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43855</xdr:rowOff>
    </xdr:from>
    <xdr:to>
      <xdr:col>15</xdr:col>
      <xdr:colOff>101600</xdr:colOff>
      <xdr:row>57</xdr:row>
      <xdr:rowOff>145455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81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136582</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909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158547</xdr:rowOff>
    </xdr:from>
    <xdr:to>
      <xdr:col>10</xdr:col>
      <xdr:colOff>165100</xdr:colOff>
      <xdr:row>58</xdr:row>
      <xdr:rowOff>88697</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931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79824</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10023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14899</xdr:rowOff>
    </xdr:from>
    <xdr:to>
      <xdr:col>6</xdr:col>
      <xdr:colOff>38100</xdr:colOff>
      <xdr:row>58</xdr:row>
      <xdr:rowOff>116499</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958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107626</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051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58044</xdr:rowOff>
    </xdr:from>
    <xdr:to>
      <xdr:col>24</xdr:col>
      <xdr:colOff>62865</xdr:colOff>
      <xdr:row>78</xdr:row>
      <xdr:rowOff>102622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402444"/>
          <a:ext cx="1270" cy="1073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106449</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795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102622</xdr:rowOff>
    </xdr:from>
    <xdr:to>
      <xdr:col>24</xdr:col>
      <xdr:colOff>152400</xdr:colOff>
      <xdr:row>78</xdr:row>
      <xdr:rowOff>102622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75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4721</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217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58044</xdr:rowOff>
    </xdr:from>
    <xdr:to>
      <xdr:col>24</xdr:col>
      <xdr:colOff>152400</xdr:colOff>
      <xdr:row>72</xdr:row>
      <xdr:rowOff>58044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402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102622</xdr:rowOff>
    </xdr:from>
    <xdr:to>
      <xdr:col>24</xdr:col>
      <xdr:colOff>63500</xdr:colOff>
      <xdr:row>78</xdr:row>
      <xdr:rowOff>106873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475722"/>
          <a:ext cx="838200" cy="4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48272</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0784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25395</xdr:rowOff>
    </xdr:from>
    <xdr:to>
      <xdr:col>24</xdr:col>
      <xdr:colOff>114300</xdr:colOff>
      <xdr:row>77</xdr:row>
      <xdr:rowOff>126995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227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98140</xdr:rowOff>
    </xdr:from>
    <xdr:to>
      <xdr:col>19</xdr:col>
      <xdr:colOff>177800</xdr:colOff>
      <xdr:row>78</xdr:row>
      <xdr:rowOff>106873</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471240"/>
          <a:ext cx="889000" cy="8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165024</xdr:rowOff>
    </xdr:from>
    <xdr:to>
      <xdr:col>20</xdr:col>
      <xdr:colOff>38100</xdr:colOff>
      <xdr:row>77</xdr:row>
      <xdr:rowOff>95174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19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111701</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970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98140</xdr:rowOff>
    </xdr:from>
    <xdr:to>
      <xdr:col>15</xdr:col>
      <xdr:colOff>50800</xdr:colOff>
      <xdr:row>78</xdr:row>
      <xdr:rowOff>107468</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471240"/>
          <a:ext cx="889000" cy="9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295</xdr:rowOff>
    </xdr:from>
    <xdr:to>
      <xdr:col>15</xdr:col>
      <xdr:colOff>101600</xdr:colOff>
      <xdr:row>77</xdr:row>
      <xdr:rowOff>101895</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20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118422</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97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107468</xdr:rowOff>
    </xdr:from>
    <xdr:to>
      <xdr:col>10</xdr:col>
      <xdr:colOff>114300</xdr:colOff>
      <xdr:row>78</xdr:row>
      <xdr:rowOff>107651</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480568"/>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37281</xdr:rowOff>
    </xdr:from>
    <xdr:to>
      <xdr:col>10</xdr:col>
      <xdr:colOff>165100</xdr:colOff>
      <xdr:row>77</xdr:row>
      <xdr:rowOff>138881</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23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155408</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014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82499</xdr:rowOff>
    </xdr:from>
    <xdr:to>
      <xdr:col>6</xdr:col>
      <xdr:colOff>38100</xdr:colOff>
      <xdr:row>78</xdr:row>
      <xdr:rowOff>12649</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28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29176</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059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51822</xdr:rowOff>
    </xdr:from>
    <xdr:to>
      <xdr:col>24</xdr:col>
      <xdr:colOff>114300</xdr:colOff>
      <xdr:row>78</xdr:row>
      <xdr:rowOff>153422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424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138199</xdr:rowOff>
    </xdr:from>
    <xdr:ext cx="378565"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3398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56073</xdr:rowOff>
    </xdr:from>
    <xdr:to>
      <xdr:col>20</xdr:col>
      <xdr:colOff>38100</xdr:colOff>
      <xdr:row>78</xdr:row>
      <xdr:rowOff>157673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429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78</xdr:row>
      <xdr:rowOff>148800</xdr:rowOff>
    </xdr:from>
    <xdr:ext cx="378565"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608017" y="13521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47340</xdr:rowOff>
    </xdr:from>
    <xdr:to>
      <xdr:col>15</xdr:col>
      <xdr:colOff>101600</xdr:colOff>
      <xdr:row>78</xdr:row>
      <xdr:rowOff>148940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42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78</xdr:row>
      <xdr:rowOff>140067</xdr:rowOff>
    </xdr:from>
    <xdr:ext cx="378565"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719017" y="135131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56668</xdr:rowOff>
    </xdr:from>
    <xdr:to>
      <xdr:col>10</xdr:col>
      <xdr:colOff>165100</xdr:colOff>
      <xdr:row>78</xdr:row>
      <xdr:rowOff>158268</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42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78</xdr:row>
      <xdr:rowOff>149395</xdr:rowOff>
    </xdr:from>
    <xdr:ext cx="378565"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830017" y="13522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56851</xdr:rowOff>
    </xdr:from>
    <xdr:to>
      <xdr:col>6</xdr:col>
      <xdr:colOff>38100</xdr:colOff>
      <xdr:row>78</xdr:row>
      <xdr:rowOff>158451</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42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78</xdr:row>
      <xdr:rowOff>149578</xdr:rowOff>
    </xdr:from>
    <xdr:ext cx="378565"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941017" y="13522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111777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39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121641</xdr:rowOff>
    </xdr:from>
    <xdr:to>
      <xdr:col>24</xdr:col>
      <xdr:colOff>62865</xdr:colOff>
      <xdr:row>98</xdr:row>
      <xdr:rowOff>145444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552141"/>
          <a:ext cx="1270" cy="1395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149271</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951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145444</xdr:rowOff>
    </xdr:from>
    <xdr:to>
      <xdr:col>24</xdr:col>
      <xdr:colOff>152400</xdr:colOff>
      <xdr:row>98</xdr:row>
      <xdr:rowOff>145444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947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68318</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327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121641</xdr:rowOff>
    </xdr:from>
    <xdr:to>
      <xdr:col>24</xdr:col>
      <xdr:colOff>152400</xdr:colOff>
      <xdr:row>90</xdr:row>
      <xdr:rowOff>121641</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552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118269</xdr:rowOff>
    </xdr:from>
    <xdr:to>
      <xdr:col>24</xdr:col>
      <xdr:colOff>63500</xdr:colOff>
      <xdr:row>96</xdr:row>
      <xdr:rowOff>53832</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406019"/>
          <a:ext cx="838200" cy="107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77957</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3657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99530</xdr:rowOff>
    </xdr:from>
    <xdr:to>
      <xdr:col>24</xdr:col>
      <xdr:colOff>114300</xdr:colOff>
      <xdr:row>96</xdr:row>
      <xdr:rowOff>29680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387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5612</xdr:rowOff>
    </xdr:from>
    <xdr:to>
      <xdr:col>19</xdr:col>
      <xdr:colOff>177800</xdr:colOff>
      <xdr:row>96</xdr:row>
      <xdr:rowOff>53832</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2908300" y="16293362"/>
          <a:ext cx="889000" cy="219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43066</xdr:rowOff>
    </xdr:from>
    <xdr:to>
      <xdr:col>20</xdr:col>
      <xdr:colOff>38100</xdr:colOff>
      <xdr:row>96</xdr:row>
      <xdr:rowOff>144666</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502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135793</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530111" y="16594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5612</xdr:rowOff>
    </xdr:from>
    <xdr:to>
      <xdr:col>15</xdr:col>
      <xdr:colOff>50800</xdr:colOff>
      <xdr:row>97</xdr:row>
      <xdr:rowOff>28728</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293362"/>
          <a:ext cx="889000" cy="366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43780</xdr:rowOff>
    </xdr:from>
    <xdr:to>
      <xdr:col>15</xdr:col>
      <xdr:colOff>101600</xdr:colOff>
      <xdr:row>95</xdr:row>
      <xdr:rowOff>145380</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331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136507</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08795" y="16424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28728</xdr:rowOff>
    </xdr:from>
    <xdr:to>
      <xdr:col>10</xdr:col>
      <xdr:colOff>114300</xdr:colOff>
      <xdr:row>97</xdr:row>
      <xdr:rowOff>77749</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659378"/>
          <a:ext cx="889000" cy="49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38351</xdr:rowOff>
    </xdr:from>
    <xdr:to>
      <xdr:col>10</xdr:col>
      <xdr:colOff>165100</xdr:colOff>
      <xdr:row>97</xdr:row>
      <xdr:rowOff>139951</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6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131078</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761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88599</xdr:rowOff>
    </xdr:from>
    <xdr:to>
      <xdr:col>6</xdr:col>
      <xdr:colOff>38100</xdr:colOff>
      <xdr:row>98</xdr:row>
      <xdr:rowOff>18749</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71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9876</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81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67469</xdr:rowOff>
    </xdr:from>
    <xdr:to>
      <xdr:col>24</xdr:col>
      <xdr:colOff>114300</xdr:colOff>
      <xdr:row>95</xdr:row>
      <xdr:rowOff>169069</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355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90346</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206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3032</xdr:rowOff>
    </xdr:from>
    <xdr:to>
      <xdr:col>20</xdr:col>
      <xdr:colOff>38100</xdr:colOff>
      <xdr:row>96</xdr:row>
      <xdr:rowOff>104632</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46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121159</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497795" y="16237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126262</xdr:rowOff>
    </xdr:from>
    <xdr:to>
      <xdr:col>15</xdr:col>
      <xdr:colOff>101600</xdr:colOff>
      <xdr:row>95</xdr:row>
      <xdr:rowOff>56412</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242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72939</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08795" y="16017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149378</xdr:rowOff>
    </xdr:from>
    <xdr:to>
      <xdr:col>10</xdr:col>
      <xdr:colOff>165100</xdr:colOff>
      <xdr:row>97</xdr:row>
      <xdr:rowOff>79528</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608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96055</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383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26949</xdr:rowOff>
    </xdr:from>
    <xdr:to>
      <xdr:col>6</xdr:col>
      <xdr:colOff>38100</xdr:colOff>
      <xdr:row>97</xdr:row>
      <xdr:rowOff>128549</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657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145076</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432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a:extLst>
            <a:ext uri="{FF2B5EF4-FFF2-40B4-BE49-F238E27FC236}">
              <a16:creationId xmlns:a16="http://schemas.microsoft.com/office/drawing/2014/main" id="{00000000-0008-0000-06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166947</xdr:rowOff>
    </xdr:from>
    <xdr:to>
      <xdr:col>54</xdr:col>
      <xdr:colOff>189865</xdr:colOff>
      <xdr:row>39</xdr:row>
      <xdr:rowOff>98999</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10475595" y="5824797"/>
          <a:ext cx="1270" cy="960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102826</xdr:rowOff>
    </xdr:from>
    <xdr:ext cx="534377" cy="259045"/>
    <xdr:sp macro="" textlink="">
      <xdr:nvSpPr>
        <xdr:cNvPr id="294" name="補助費等最小値テキスト">
          <a:extLst>
            <a:ext uri="{FF2B5EF4-FFF2-40B4-BE49-F238E27FC236}">
              <a16:creationId xmlns:a16="http://schemas.microsoft.com/office/drawing/2014/main" id="{00000000-0008-0000-0600-000026010000}"/>
            </a:ext>
          </a:extLst>
        </xdr:cNvPr>
        <xdr:cNvSpPr txBox="1"/>
      </xdr:nvSpPr>
      <xdr:spPr>
        <a:xfrm>
          <a:off x="10528300" y="678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98999</xdr:rowOff>
    </xdr:from>
    <xdr:to>
      <xdr:col>55</xdr:col>
      <xdr:colOff>88900</xdr:colOff>
      <xdr:row>39</xdr:row>
      <xdr:rowOff>98999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6785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113624</xdr:rowOff>
    </xdr:from>
    <xdr:ext cx="599010" cy="259045"/>
    <xdr:sp macro="" textlink="">
      <xdr:nvSpPr>
        <xdr:cNvPr id="296" name="補助費等最大値テキスト">
          <a:extLst>
            <a:ext uri="{FF2B5EF4-FFF2-40B4-BE49-F238E27FC236}">
              <a16:creationId xmlns:a16="http://schemas.microsoft.com/office/drawing/2014/main" id="{00000000-0008-0000-0600-000028010000}"/>
            </a:ext>
          </a:extLst>
        </xdr:cNvPr>
        <xdr:cNvSpPr txBox="1"/>
      </xdr:nvSpPr>
      <xdr:spPr>
        <a:xfrm>
          <a:off x="10528300" y="5600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166947</xdr:rowOff>
    </xdr:from>
    <xdr:to>
      <xdr:col>55</xdr:col>
      <xdr:colOff>88900</xdr:colOff>
      <xdr:row>33</xdr:row>
      <xdr:rowOff>166947</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10388600" y="582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96549</xdr:rowOff>
    </xdr:from>
    <xdr:to>
      <xdr:col>55</xdr:col>
      <xdr:colOff>0</xdr:colOff>
      <xdr:row>38</xdr:row>
      <xdr:rowOff>112105</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9639300" y="6611649"/>
          <a:ext cx="838200" cy="15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34565</xdr:rowOff>
    </xdr:from>
    <xdr:ext cx="534377" cy="259045"/>
    <xdr:sp macro="" textlink="">
      <xdr:nvSpPr>
        <xdr:cNvPr id="299" name="補助費等平均値テキスト">
          <a:extLst>
            <a:ext uri="{FF2B5EF4-FFF2-40B4-BE49-F238E27FC236}">
              <a16:creationId xmlns:a16="http://schemas.microsoft.com/office/drawing/2014/main" id="{00000000-0008-0000-0600-00002B010000}"/>
            </a:ext>
          </a:extLst>
        </xdr:cNvPr>
        <xdr:cNvSpPr txBox="1"/>
      </xdr:nvSpPr>
      <xdr:spPr>
        <a:xfrm>
          <a:off x="10528300" y="62067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11688</xdr:rowOff>
    </xdr:from>
    <xdr:to>
      <xdr:col>55</xdr:col>
      <xdr:colOff>50800</xdr:colOff>
      <xdr:row>37</xdr:row>
      <xdr:rowOff>113288</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10426700" y="635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112105</xdr:rowOff>
    </xdr:from>
    <xdr:to>
      <xdr:col>50</xdr:col>
      <xdr:colOff>114300</xdr:colOff>
      <xdr:row>38</xdr:row>
      <xdr:rowOff>131797</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8750300" y="6627205"/>
          <a:ext cx="889000" cy="19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8944</xdr:rowOff>
    </xdr:from>
    <xdr:to>
      <xdr:col>50</xdr:col>
      <xdr:colOff>165100</xdr:colOff>
      <xdr:row>37</xdr:row>
      <xdr:rowOff>110544</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9588500" y="635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127071</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372111" y="6127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106325</xdr:rowOff>
    </xdr:from>
    <xdr:to>
      <xdr:col>45</xdr:col>
      <xdr:colOff>177800</xdr:colOff>
      <xdr:row>38</xdr:row>
      <xdr:rowOff>131797</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a:off x="7861300" y="5592725"/>
          <a:ext cx="889000" cy="105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43485</xdr:rowOff>
    </xdr:from>
    <xdr:to>
      <xdr:col>46</xdr:col>
      <xdr:colOff>38100</xdr:colOff>
      <xdr:row>37</xdr:row>
      <xdr:rowOff>145085</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8699500" y="63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161612</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483111" y="6162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106325</xdr:rowOff>
    </xdr:from>
    <xdr:to>
      <xdr:col>41</xdr:col>
      <xdr:colOff>50800</xdr:colOff>
      <xdr:row>39</xdr:row>
      <xdr:rowOff>26641</xdr:rowOff>
    </xdr:to>
    <xdr:cxnSp macro="">
      <xdr:nvCxnSpPr>
        <xdr:cNvPr id="307" name="直線コネクタ 306">
          <a:extLst>
            <a:ext uri="{FF2B5EF4-FFF2-40B4-BE49-F238E27FC236}">
              <a16:creationId xmlns:a16="http://schemas.microsoft.com/office/drawing/2014/main" id="{00000000-0008-0000-0600-000033010000}"/>
            </a:ext>
          </a:extLst>
        </xdr:cNvPr>
        <xdr:cNvCxnSpPr/>
      </xdr:nvCxnSpPr>
      <xdr:spPr>
        <a:xfrm flipV="1">
          <a:off x="6972300" y="5592725"/>
          <a:ext cx="889000" cy="1120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149675</xdr:rowOff>
    </xdr:from>
    <xdr:to>
      <xdr:col>41</xdr:col>
      <xdr:colOff>101600</xdr:colOff>
      <xdr:row>31</xdr:row>
      <xdr:rowOff>79825</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7810500" y="529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96352</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61795" y="5068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8705</xdr:rowOff>
    </xdr:from>
    <xdr:to>
      <xdr:col>36</xdr:col>
      <xdr:colOff>165100</xdr:colOff>
      <xdr:row>38</xdr:row>
      <xdr:rowOff>110305</xdr:rowOff>
    </xdr:to>
    <xdr:sp macro="" textlink="">
      <xdr:nvSpPr>
        <xdr:cNvPr id="310" name="フローチャート: 判断 309">
          <a:extLst>
            <a:ext uri="{FF2B5EF4-FFF2-40B4-BE49-F238E27FC236}">
              <a16:creationId xmlns:a16="http://schemas.microsoft.com/office/drawing/2014/main" id="{00000000-0008-0000-0600-000036010000}"/>
            </a:ext>
          </a:extLst>
        </xdr:cNvPr>
        <xdr:cNvSpPr/>
      </xdr:nvSpPr>
      <xdr:spPr>
        <a:xfrm>
          <a:off x="6921500" y="65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126832</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6299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45749</xdr:rowOff>
    </xdr:from>
    <xdr:to>
      <xdr:col>55</xdr:col>
      <xdr:colOff>50800</xdr:colOff>
      <xdr:row>38</xdr:row>
      <xdr:rowOff>147349</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10426700" y="6560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24176</xdr:rowOff>
    </xdr:from>
    <xdr:ext cx="534377" cy="259045"/>
    <xdr:sp macro="" textlink="">
      <xdr:nvSpPr>
        <xdr:cNvPr id="318" name="補助費等該当値テキスト">
          <a:extLst>
            <a:ext uri="{FF2B5EF4-FFF2-40B4-BE49-F238E27FC236}">
              <a16:creationId xmlns:a16="http://schemas.microsoft.com/office/drawing/2014/main" id="{00000000-0008-0000-0600-00003E010000}"/>
            </a:ext>
          </a:extLst>
        </xdr:cNvPr>
        <xdr:cNvSpPr txBox="1"/>
      </xdr:nvSpPr>
      <xdr:spPr>
        <a:xfrm>
          <a:off x="10528300" y="653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61305</xdr:rowOff>
    </xdr:from>
    <xdr:to>
      <xdr:col>50</xdr:col>
      <xdr:colOff>165100</xdr:colOff>
      <xdr:row>38</xdr:row>
      <xdr:rowOff>162905</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9588500" y="657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154032</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9372111" y="6669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80997</xdr:rowOff>
    </xdr:from>
    <xdr:to>
      <xdr:col>46</xdr:col>
      <xdr:colOff>38100</xdr:colOff>
      <xdr:row>39</xdr:row>
      <xdr:rowOff>11147</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8699500" y="6596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2274</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8483111" y="6688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55525</xdr:rowOff>
    </xdr:from>
    <xdr:to>
      <xdr:col>41</xdr:col>
      <xdr:colOff>101600</xdr:colOff>
      <xdr:row>32</xdr:row>
      <xdr:rowOff>157125</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7810500" y="554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148252</xdr:rowOff>
    </xdr:from>
    <xdr:ext cx="599010"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7561795" y="5634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147291</xdr:rowOff>
    </xdr:from>
    <xdr:to>
      <xdr:col>36</xdr:col>
      <xdr:colOff>165100</xdr:colOff>
      <xdr:row>39</xdr:row>
      <xdr:rowOff>77441</xdr:rowOff>
    </xdr:to>
    <xdr:sp macro="" textlink="">
      <xdr:nvSpPr>
        <xdr:cNvPr id="325" name="楕円 324">
          <a:extLst>
            <a:ext uri="{FF2B5EF4-FFF2-40B4-BE49-F238E27FC236}">
              <a16:creationId xmlns:a16="http://schemas.microsoft.com/office/drawing/2014/main" id="{00000000-0008-0000-0600-000045010000}"/>
            </a:ext>
          </a:extLst>
        </xdr:cNvPr>
        <xdr:cNvSpPr/>
      </xdr:nvSpPr>
      <xdr:spPr>
        <a:xfrm>
          <a:off x="6921500" y="6662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68568</xdr:rowOff>
    </xdr:from>
    <xdr:ext cx="534377"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705111" y="675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1" name="普通建設事業費グラフ枠">
          <a:extLst>
            <a:ext uri="{FF2B5EF4-FFF2-40B4-BE49-F238E27FC236}">
              <a16:creationId xmlns:a16="http://schemas.microsoft.com/office/drawing/2014/main" id="{00000000-0008-0000-0600-00005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99521</xdr:rowOff>
    </xdr:from>
    <xdr:to>
      <xdr:col>54</xdr:col>
      <xdr:colOff>189865</xdr:colOff>
      <xdr:row>58</xdr:row>
      <xdr:rowOff>82310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10475595" y="8672021"/>
          <a:ext cx="1270" cy="1354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86137</xdr:rowOff>
    </xdr:from>
    <xdr:ext cx="534377" cy="259045"/>
    <xdr:sp macro="" textlink="">
      <xdr:nvSpPr>
        <xdr:cNvPr id="353" name="普通建設事業費最小値テキスト">
          <a:extLst>
            <a:ext uri="{FF2B5EF4-FFF2-40B4-BE49-F238E27FC236}">
              <a16:creationId xmlns:a16="http://schemas.microsoft.com/office/drawing/2014/main" id="{00000000-0008-0000-0600-000061010000}"/>
            </a:ext>
          </a:extLst>
        </xdr:cNvPr>
        <xdr:cNvSpPr txBox="1"/>
      </xdr:nvSpPr>
      <xdr:spPr>
        <a:xfrm>
          <a:off x="10528300" y="1003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82310</xdr:rowOff>
    </xdr:from>
    <xdr:to>
      <xdr:col>55</xdr:col>
      <xdr:colOff>88900</xdr:colOff>
      <xdr:row>58</xdr:row>
      <xdr:rowOff>82310</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10026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46198</xdr:rowOff>
    </xdr:from>
    <xdr:ext cx="599010" cy="259045"/>
    <xdr:sp macro="" textlink="">
      <xdr:nvSpPr>
        <xdr:cNvPr id="355" name="普通建設事業費最大値テキスト">
          <a:extLst>
            <a:ext uri="{FF2B5EF4-FFF2-40B4-BE49-F238E27FC236}">
              <a16:creationId xmlns:a16="http://schemas.microsoft.com/office/drawing/2014/main" id="{00000000-0008-0000-0600-000063010000}"/>
            </a:ext>
          </a:extLst>
        </xdr:cNvPr>
        <xdr:cNvSpPr txBox="1"/>
      </xdr:nvSpPr>
      <xdr:spPr>
        <a:xfrm>
          <a:off x="10528300" y="8447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99521</xdr:rowOff>
    </xdr:from>
    <xdr:to>
      <xdr:col>55</xdr:col>
      <xdr:colOff>88900</xdr:colOff>
      <xdr:row>50</xdr:row>
      <xdr:rowOff>99521</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10388600" y="8672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12892</xdr:rowOff>
    </xdr:from>
    <xdr:to>
      <xdr:col>55</xdr:col>
      <xdr:colOff>0</xdr:colOff>
      <xdr:row>54</xdr:row>
      <xdr:rowOff>62063</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9639300" y="9271192"/>
          <a:ext cx="838200" cy="49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137692</xdr:rowOff>
    </xdr:from>
    <xdr:ext cx="534377" cy="259045"/>
    <xdr:sp macro="" textlink="">
      <xdr:nvSpPr>
        <xdr:cNvPr id="358" name="普通建設事業費平均値テキスト">
          <a:extLst>
            <a:ext uri="{FF2B5EF4-FFF2-40B4-BE49-F238E27FC236}">
              <a16:creationId xmlns:a16="http://schemas.microsoft.com/office/drawing/2014/main" id="{00000000-0008-0000-0600-000066010000}"/>
            </a:ext>
          </a:extLst>
        </xdr:cNvPr>
        <xdr:cNvSpPr txBox="1"/>
      </xdr:nvSpPr>
      <xdr:spPr>
        <a:xfrm>
          <a:off x="10528300" y="95674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159265</xdr:rowOff>
    </xdr:from>
    <xdr:to>
      <xdr:col>55</xdr:col>
      <xdr:colOff>50800</xdr:colOff>
      <xdr:row>56</xdr:row>
      <xdr:rowOff>89415</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10426700" y="958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12892</xdr:rowOff>
    </xdr:from>
    <xdr:to>
      <xdr:col>50</xdr:col>
      <xdr:colOff>114300</xdr:colOff>
      <xdr:row>54</xdr:row>
      <xdr:rowOff>148355</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8750300" y="9271192"/>
          <a:ext cx="889000" cy="135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145876</xdr:rowOff>
    </xdr:from>
    <xdr:to>
      <xdr:col>50</xdr:col>
      <xdr:colOff>165100</xdr:colOff>
      <xdr:row>56</xdr:row>
      <xdr:rowOff>76026</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9588500" y="957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67153</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372111" y="966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50</xdr:row>
      <xdr:rowOff>102198</xdr:rowOff>
    </xdr:from>
    <xdr:to>
      <xdr:col>45</xdr:col>
      <xdr:colOff>177800</xdr:colOff>
      <xdr:row>54</xdr:row>
      <xdr:rowOff>148355</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a:off x="7861300" y="8674698"/>
          <a:ext cx="889000" cy="731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143601</xdr:rowOff>
    </xdr:from>
    <xdr:to>
      <xdr:col>46</xdr:col>
      <xdr:colOff>38100</xdr:colOff>
      <xdr:row>56</xdr:row>
      <xdr:rowOff>73751</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8699500" y="957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64878</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483111" y="966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50</xdr:row>
      <xdr:rowOff>102198</xdr:rowOff>
    </xdr:from>
    <xdr:to>
      <xdr:col>41</xdr:col>
      <xdr:colOff>50800</xdr:colOff>
      <xdr:row>55</xdr:row>
      <xdr:rowOff>126452</xdr:rowOff>
    </xdr:to>
    <xdr:cxnSp macro="">
      <xdr:nvCxnSpPr>
        <xdr:cNvPr id="366" name="直線コネクタ 365">
          <a:extLst>
            <a:ext uri="{FF2B5EF4-FFF2-40B4-BE49-F238E27FC236}">
              <a16:creationId xmlns:a16="http://schemas.microsoft.com/office/drawing/2014/main" id="{00000000-0008-0000-0600-00006E010000}"/>
            </a:ext>
          </a:extLst>
        </xdr:cNvPr>
        <xdr:cNvCxnSpPr/>
      </xdr:nvCxnSpPr>
      <xdr:spPr>
        <a:xfrm flipV="1">
          <a:off x="6972300" y="8674698"/>
          <a:ext cx="889000" cy="881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39239</xdr:rowOff>
    </xdr:from>
    <xdr:to>
      <xdr:col>41</xdr:col>
      <xdr:colOff>101600</xdr:colOff>
      <xdr:row>55</xdr:row>
      <xdr:rowOff>140839</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7810500" y="946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131966</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4111" y="956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54795</xdr:rowOff>
    </xdr:from>
    <xdr:to>
      <xdr:col>36</xdr:col>
      <xdr:colOff>165100</xdr:colOff>
      <xdr:row>55</xdr:row>
      <xdr:rowOff>156395</xdr:rowOff>
    </xdr:to>
    <xdr:sp macro="" textlink="">
      <xdr:nvSpPr>
        <xdr:cNvPr id="369" name="フローチャート: 判断 368">
          <a:extLst>
            <a:ext uri="{FF2B5EF4-FFF2-40B4-BE49-F238E27FC236}">
              <a16:creationId xmlns:a16="http://schemas.microsoft.com/office/drawing/2014/main" id="{00000000-0008-0000-0600-000071010000}"/>
            </a:ext>
          </a:extLst>
        </xdr:cNvPr>
        <xdr:cNvSpPr/>
      </xdr:nvSpPr>
      <xdr:spPr>
        <a:xfrm>
          <a:off x="6921500" y="948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1472</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9259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11263</xdr:rowOff>
    </xdr:from>
    <xdr:to>
      <xdr:col>55</xdr:col>
      <xdr:colOff>50800</xdr:colOff>
      <xdr:row>54</xdr:row>
      <xdr:rowOff>112863</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10426700" y="9269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34140</xdr:rowOff>
    </xdr:from>
    <xdr:ext cx="534377" cy="259045"/>
    <xdr:sp macro="" textlink="">
      <xdr:nvSpPr>
        <xdr:cNvPr id="377" name="普通建設事業費該当値テキスト">
          <a:extLst>
            <a:ext uri="{FF2B5EF4-FFF2-40B4-BE49-F238E27FC236}">
              <a16:creationId xmlns:a16="http://schemas.microsoft.com/office/drawing/2014/main" id="{00000000-0008-0000-0600-000079010000}"/>
            </a:ext>
          </a:extLst>
        </xdr:cNvPr>
        <xdr:cNvSpPr txBox="1"/>
      </xdr:nvSpPr>
      <xdr:spPr>
        <a:xfrm>
          <a:off x="10528300" y="9120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133542</xdr:rowOff>
    </xdr:from>
    <xdr:to>
      <xdr:col>50</xdr:col>
      <xdr:colOff>165100</xdr:colOff>
      <xdr:row>54</xdr:row>
      <xdr:rowOff>63692</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9588500" y="9220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80219</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9372111" y="899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97555</xdr:rowOff>
    </xdr:from>
    <xdr:to>
      <xdr:col>46</xdr:col>
      <xdr:colOff>38100</xdr:colOff>
      <xdr:row>55</xdr:row>
      <xdr:rowOff>27705</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8699500" y="935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44232</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8483111" y="9131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50</xdr:row>
      <xdr:rowOff>51398</xdr:rowOff>
    </xdr:from>
    <xdr:to>
      <xdr:col>41</xdr:col>
      <xdr:colOff>101600</xdr:colOff>
      <xdr:row>50</xdr:row>
      <xdr:rowOff>152998</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7810500" y="862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48</xdr:row>
      <xdr:rowOff>169525</xdr:rowOff>
    </xdr:from>
    <xdr:ext cx="599010"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7561795" y="8399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75652</xdr:rowOff>
    </xdr:from>
    <xdr:to>
      <xdr:col>36</xdr:col>
      <xdr:colOff>165100</xdr:colOff>
      <xdr:row>56</xdr:row>
      <xdr:rowOff>5802</xdr:rowOff>
    </xdr:to>
    <xdr:sp macro="" textlink="">
      <xdr:nvSpPr>
        <xdr:cNvPr id="384" name="楕円 383">
          <a:extLst>
            <a:ext uri="{FF2B5EF4-FFF2-40B4-BE49-F238E27FC236}">
              <a16:creationId xmlns:a16="http://schemas.microsoft.com/office/drawing/2014/main" id="{00000000-0008-0000-0600-000080010000}"/>
            </a:ext>
          </a:extLst>
        </xdr:cNvPr>
        <xdr:cNvSpPr/>
      </xdr:nvSpPr>
      <xdr:spPr>
        <a:xfrm>
          <a:off x="6921500" y="9505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168379</xdr:rowOff>
    </xdr:from>
    <xdr:ext cx="534377"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705111" y="9598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2" name="正方形/長方形 391">
          <a:extLst>
            <a:ext uri="{FF2B5EF4-FFF2-40B4-BE49-F238E27FC236}">
              <a16:creationId xmlns:a16="http://schemas.microsoft.com/office/drawing/2014/main" id="{00000000-0008-0000-0600-00008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3" name="正方形/長方形 392">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普通建設事業費 （ うち新規整備　）グラフ枠">
          <a:extLst>
            <a:ext uri="{FF2B5EF4-FFF2-40B4-BE49-F238E27FC236}">
              <a16:creationId xmlns:a16="http://schemas.microsoft.com/office/drawing/2014/main" id="{00000000-0008-0000-0600-00009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74</xdr:row>
      <xdr:rowOff>17666</xdr:rowOff>
    </xdr:from>
    <xdr:to>
      <xdr:col>54</xdr:col>
      <xdr:colOff>189865</xdr:colOff>
      <xdr:row>79</xdr:row>
      <xdr:rowOff>44450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10475595" y="12704966"/>
          <a:ext cx="1270" cy="88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10" name="普通建設事業費 （ うち新規整備　）最小値テキスト">
          <a:extLst>
            <a:ext uri="{FF2B5EF4-FFF2-40B4-BE49-F238E27FC236}">
              <a16:creationId xmlns:a16="http://schemas.microsoft.com/office/drawing/2014/main" id="{00000000-0008-0000-0600-00009A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72</xdr:row>
      <xdr:rowOff>135793</xdr:rowOff>
    </xdr:from>
    <xdr:ext cx="534377" cy="259045"/>
    <xdr:sp macro="" textlink="">
      <xdr:nvSpPr>
        <xdr:cNvPr id="412" name="普通建設事業費 （ うち新規整備　）最大値テキスト">
          <a:extLst>
            <a:ext uri="{FF2B5EF4-FFF2-40B4-BE49-F238E27FC236}">
              <a16:creationId xmlns:a16="http://schemas.microsoft.com/office/drawing/2014/main" id="{00000000-0008-0000-0600-00009C010000}"/>
            </a:ext>
          </a:extLst>
        </xdr:cNvPr>
        <xdr:cNvSpPr txBox="1"/>
      </xdr:nvSpPr>
      <xdr:spPr>
        <a:xfrm>
          <a:off x="10528300" y="12480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74</xdr:row>
      <xdr:rowOff>17666</xdr:rowOff>
    </xdr:from>
    <xdr:to>
      <xdr:col>55</xdr:col>
      <xdr:colOff>88900</xdr:colOff>
      <xdr:row>74</xdr:row>
      <xdr:rowOff>17666</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10388600" y="12704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156083</xdr:rowOff>
    </xdr:from>
    <xdr:to>
      <xdr:col>55</xdr:col>
      <xdr:colOff>0</xdr:colOff>
      <xdr:row>77</xdr:row>
      <xdr:rowOff>154293</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9639300" y="13186283"/>
          <a:ext cx="838200" cy="169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18166</xdr:rowOff>
    </xdr:from>
    <xdr:ext cx="469744" cy="259045"/>
    <xdr:sp macro="" textlink="">
      <xdr:nvSpPr>
        <xdr:cNvPr id="415" name="普通建設事業費 （ うち新規整備　）平均値テキスト">
          <a:extLst>
            <a:ext uri="{FF2B5EF4-FFF2-40B4-BE49-F238E27FC236}">
              <a16:creationId xmlns:a16="http://schemas.microsoft.com/office/drawing/2014/main" id="{00000000-0008-0000-0600-00009F010000}"/>
            </a:ext>
          </a:extLst>
        </xdr:cNvPr>
        <xdr:cNvSpPr txBox="1"/>
      </xdr:nvSpPr>
      <xdr:spPr>
        <a:xfrm>
          <a:off x="10528300" y="133912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39739</xdr:rowOff>
    </xdr:from>
    <xdr:to>
      <xdr:col>55</xdr:col>
      <xdr:colOff>50800</xdr:colOff>
      <xdr:row>78</xdr:row>
      <xdr:rowOff>141339</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10426700" y="1341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101524</xdr:rowOff>
    </xdr:from>
    <xdr:to>
      <xdr:col>50</xdr:col>
      <xdr:colOff>114300</xdr:colOff>
      <xdr:row>77</xdr:row>
      <xdr:rowOff>154293</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8750300" y="12960274"/>
          <a:ext cx="889000" cy="395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22213</xdr:rowOff>
    </xdr:from>
    <xdr:to>
      <xdr:col>50</xdr:col>
      <xdr:colOff>165100</xdr:colOff>
      <xdr:row>78</xdr:row>
      <xdr:rowOff>123813</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9588500" y="1339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114940</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372111" y="13488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71984</xdr:rowOff>
    </xdr:from>
    <xdr:to>
      <xdr:col>45</xdr:col>
      <xdr:colOff>177800</xdr:colOff>
      <xdr:row>75</xdr:row>
      <xdr:rowOff>101524</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a:off x="7861300" y="12073484"/>
          <a:ext cx="889000" cy="886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381</xdr:rowOff>
    </xdr:from>
    <xdr:to>
      <xdr:col>46</xdr:col>
      <xdr:colOff>38100</xdr:colOff>
      <xdr:row>78</xdr:row>
      <xdr:rowOff>101981</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8699500" y="13373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93108</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483111" y="13466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71984</xdr:rowOff>
    </xdr:from>
    <xdr:to>
      <xdr:col>41</xdr:col>
      <xdr:colOff>50800</xdr:colOff>
      <xdr:row>78</xdr:row>
      <xdr:rowOff>3099</xdr:rowOff>
    </xdr:to>
    <xdr:cxnSp macro="">
      <xdr:nvCxnSpPr>
        <xdr:cNvPr id="423" name="直線コネクタ 422">
          <a:extLst>
            <a:ext uri="{FF2B5EF4-FFF2-40B4-BE49-F238E27FC236}">
              <a16:creationId xmlns:a16="http://schemas.microsoft.com/office/drawing/2014/main" id="{00000000-0008-0000-0600-0000A7010000}"/>
            </a:ext>
          </a:extLst>
        </xdr:cNvPr>
        <xdr:cNvCxnSpPr/>
      </xdr:nvCxnSpPr>
      <xdr:spPr>
        <a:xfrm flipV="1">
          <a:off x="6972300" y="12073484"/>
          <a:ext cx="889000" cy="130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101028</xdr:rowOff>
    </xdr:from>
    <xdr:to>
      <xdr:col>41</xdr:col>
      <xdr:colOff>101600</xdr:colOff>
      <xdr:row>78</xdr:row>
      <xdr:rowOff>31178</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7810500" y="1330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22305</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594111" y="1339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115557</xdr:rowOff>
    </xdr:from>
    <xdr:to>
      <xdr:col>36</xdr:col>
      <xdr:colOff>165100</xdr:colOff>
      <xdr:row>78</xdr:row>
      <xdr:rowOff>45707</xdr:rowOff>
    </xdr:to>
    <xdr:sp macro="" textlink="">
      <xdr:nvSpPr>
        <xdr:cNvPr id="426" name="フローチャート: 判断 425">
          <a:extLst>
            <a:ext uri="{FF2B5EF4-FFF2-40B4-BE49-F238E27FC236}">
              <a16:creationId xmlns:a16="http://schemas.microsoft.com/office/drawing/2014/main" id="{00000000-0008-0000-0600-0000AA010000}"/>
            </a:ext>
          </a:extLst>
        </xdr:cNvPr>
        <xdr:cNvSpPr/>
      </xdr:nvSpPr>
      <xdr:spPr>
        <a:xfrm>
          <a:off x="6921500" y="1331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62234</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05111" y="13092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105283</xdr:rowOff>
    </xdr:from>
    <xdr:to>
      <xdr:col>55</xdr:col>
      <xdr:colOff>50800</xdr:colOff>
      <xdr:row>77</xdr:row>
      <xdr:rowOff>35433</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10426700" y="13135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128160</xdr:rowOff>
    </xdr:from>
    <xdr:ext cx="534377" cy="259045"/>
    <xdr:sp macro="" textlink="">
      <xdr:nvSpPr>
        <xdr:cNvPr id="434" name="普通建設事業費 （ うち新規整備　）該当値テキスト">
          <a:extLst>
            <a:ext uri="{FF2B5EF4-FFF2-40B4-BE49-F238E27FC236}">
              <a16:creationId xmlns:a16="http://schemas.microsoft.com/office/drawing/2014/main" id="{00000000-0008-0000-0600-0000B2010000}"/>
            </a:ext>
          </a:extLst>
        </xdr:cNvPr>
        <xdr:cNvSpPr txBox="1"/>
      </xdr:nvSpPr>
      <xdr:spPr>
        <a:xfrm>
          <a:off x="10528300" y="12986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103493</xdr:rowOff>
    </xdr:from>
    <xdr:to>
      <xdr:col>50</xdr:col>
      <xdr:colOff>165100</xdr:colOff>
      <xdr:row>78</xdr:row>
      <xdr:rowOff>33643</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9588500" y="13305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50170</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9372111" y="1308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50724</xdr:rowOff>
    </xdr:from>
    <xdr:to>
      <xdr:col>46</xdr:col>
      <xdr:colOff>38100</xdr:colOff>
      <xdr:row>75</xdr:row>
      <xdr:rowOff>152324</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8699500" y="12909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168851</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8483111" y="1268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70</xdr:row>
      <xdr:rowOff>21184</xdr:rowOff>
    </xdr:from>
    <xdr:to>
      <xdr:col>41</xdr:col>
      <xdr:colOff>101600</xdr:colOff>
      <xdr:row>70</xdr:row>
      <xdr:rowOff>122784</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7810500" y="1202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68</xdr:row>
      <xdr:rowOff>139311</xdr:rowOff>
    </xdr:from>
    <xdr:ext cx="599010"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7561795" y="11797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123749</xdr:rowOff>
    </xdr:from>
    <xdr:to>
      <xdr:col>36</xdr:col>
      <xdr:colOff>165100</xdr:colOff>
      <xdr:row>78</xdr:row>
      <xdr:rowOff>53899</xdr:rowOff>
    </xdr:to>
    <xdr:sp macro="" textlink="">
      <xdr:nvSpPr>
        <xdr:cNvPr id="441" name="楕円 440">
          <a:extLst>
            <a:ext uri="{FF2B5EF4-FFF2-40B4-BE49-F238E27FC236}">
              <a16:creationId xmlns:a16="http://schemas.microsoft.com/office/drawing/2014/main" id="{00000000-0008-0000-0600-0000B9010000}"/>
            </a:ext>
          </a:extLst>
        </xdr:cNvPr>
        <xdr:cNvSpPr/>
      </xdr:nvSpPr>
      <xdr:spPr>
        <a:xfrm>
          <a:off x="6921500" y="1332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45026</xdr:rowOff>
    </xdr:from>
    <xdr:ext cx="534377"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705111" y="13418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9" name="正方形/長方形 448">
          <a:extLst>
            <a:ext uri="{FF2B5EF4-FFF2-40B4-BE49-F238E27FC236}">
              <a16:creationId xmlns:a16="http://schemas.microsoft.com/office/drawing/2014/main" id="{00000000-0008-0000-0600-0000C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0" name="正方形/長方形 449">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a:extLst>
            <a:ext uri="{FF2B5EF4-FFF2-40B4-BE49-F238E27FC236}">
              <a16:creationId xmlns:a16="http://schemas.microsoft.com/office/drawing/2014/main" id="{00000000-0008-0000-0600-0000D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126442</xdr:rowOff>
    </xdr:from>
    <xdr:to>
      <xdr:col>54</xdr:col>
      <xdr:colOff>189865</xdr:colOff>
      <xdr:row>98</xdr:row>
      <xdr:rowOff>116509</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10475595" y="15556942"/>
          <a:ext cx="1270" cy="1361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120336</xdr:rowOff>
    </xdr:from>
    <xdr:ext cx="469744" cy="259045"/>
    <xdr:sp macro="" textlink="">
      <xdr:nvSpPr>
        <xdr:cNvPr id="467" name="普通建設事業費 （ うち更新整備　）最小値テキスト">
          <a:extLst>
            <a:ext uri="{FF2B5EF4-FFF2-40B4-BE49-F238E27FC236}">
              <a16:creationId xmlns:a16="http://schemas.microsoft.com/office/drawing/2014/main" id="{00000000-0008-0000-0600-0000D3010000}"/>
            </a:ext>
          </a:extLst>
        </xdr:cNvPr>
        <xdr:cNvSpPr txBox="1"/>
      </xdr:nvSpPr>
      <xdr:spPr>
        <a:xfrm>
          <a:off x="10528300" y="16922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116509</xdr:rowOff>
    </xdr:from>
    <xdr:to>
      <xdr:col>55</xdr:col>
      <xdr:colOff>88900</xdr:colOff>
      <xdr:row>98</xdr:row>
      <xdr:rowOff>116509</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6918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73119</xdr:rowOff>
    </xdr:from>
    <xdr:ext cx="599010" cy="259045"/>
    <xdr:sp macro="" textlink="">
      <xdr:nvSpPr>
        <xdr:cNvPr id="469" name="普通建設事業費 （ うち更新整備　）最大値テキスト">
          <a:extLst>
            <a:ext uri="{FF2B5EF4-FFF2-40B4-BE49-F238E27FC236}">
              <a16:creationId xmlns:a16="http://schemas.microsoft.com/office/drawing/2014/main" id="{00000000-0008-0000-0600-0000D5010000}"/>
            </a:ext>
          </a:extLst>
        </xdr:cNvPr>
        <xdr:cNvSpPr txBox="1"/>
      </xdr:nvSpPr>
      <xdr:spPr>
        <a:xfrm>
          <a:off x="10528300" y="15332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126442</xdr:rowOff>
    </xdr:from>
    <xdr:to>
      <xdr:col>55</xdr:col>
      <xdr:colOff>88900</xdr:colOff>
      <xdr:row>90</xdr:row>
      <xdr:rowOff>126442</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10388600" y="15556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104242</xdr:rowOff>
    </xdr:from>
    <xdr:to>
      <xdr:col>55</xdr:col>
      <xdr:colOff>0</xdr:colOff>
      <xdr:row>96</xdr:row>
      <xdr:rowOff>21337</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9639300" y="16220542"/>
          <a:ext cx="838200" cy="259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53585</xdr:rowOff>
    </xdr:from>
    <xdr:ext cx="534377" cy="259045"/>
    <xdr:sp macro="" textlink="">
      <xdr:nvSpPr>
        <xdr:cNvPr id="472" name="普通建設事業費 （ うち更新整備　）平均値テキスト">
          <a:extLst>
            <a:ext uri="{FF2B5EF4-FFF2-40B4-BE49-F238E27FC236}">
              <a16:creationId xmlns:a16="http://schemas.microsoft.com/office/drawing/2014/main" id="{00000000-0008-0000-0600-0000D8010000}"/>
            </a:ext>
          </a:extLst>
        </xdr:cNvPr>
        <xdr:cNvSpPr txBox="1"/>
      </xdr:nvSpPr>
      <xdr:spPr>
        <a:xfrm>
          <a:off x="10528300" y="165127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75158</xdr:rowOff>
    </xdr:from>
    <xdr:to>
      <xdr:col>55</xdr:col>
      <xdr:colOff>50800</xdr:colOff>
      <xdr:row>97</xdr:row>
      <xdr:rowOff>5308</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10426700" y="16534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104242</xdr:rowOff>
    </xdr:from>
    <xdr:to>
      <xdr:col>50</xdr:col>
      <xdr:colOff>114300</xdr:colOff>
      <xdr:row>98</xdr:row>
      <xdr:rowOff>56731</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8750300" y="16220542"/>
          <a:ext cx="889000" cy="63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80747</xdr:rowOff>
    </xdr:from>
    <xdr:to>
      <xdr:col>50</xdr:col>
      <xdr:colOff>165100</xdr:colOff>
      <xdr:row>97</xdr:row>
      <xdr:rowOff>10897</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9588500" y="1653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2024</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372111" y="16632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43841</xdr:rowOff>
    </xdr:from>
    <xdr:to>
      <xdr:col>45</xdr:col>
      <xdr:colOff>177800</xdr:colOff>
      <xdr:row>98</xdr:row>
      <xdr:rowOff>56731</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a:off x="7861300" y="16845941"/>
          <a:ext cx="889000" cy="12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97650</xdr:rowOff>
    </xdr:from>
    <xdr:to>
      <xdr:col>46</xdr:col>
      <xdr:colOff>38100</xdr:colOff>
      <xdr:row>97</xdr:row>
      <xdr:rowOff>27800</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8699500" y="1655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44327</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332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4902</xdr:rowOff>
    </xdr:from>
    <xdr:to>
      <xdr:col>41</xdr:col>
      <xdr:colOff>50800</xdr:colOff>
      <xdr:row>98</xdr:row>
      <xdr:rowOff>43841</xdr:rowOff>
    </xdr:to>
    <xdr:cxnSp macro="">
      <xdr:nvCxnSpPr>
        <xdr:cNvPr id="480" name="直線コネクタ 479">
          <a:extLst>
            <a:ext uri="{FF2B5EF4-FFF2-40B4-BE49-F238E27FC236}">
              <a16:creationId xmlns:a16="http://schemas.microsoft.com/office/drawing/2014/main" id="{00000000-0008-0000-0600-0000E0010000}"/>
            </a:ext>
          </a:extLst>
        </xdr:cNvPr>
        <xdr:cNvCxnSpPr/>
      </xdr:nvCxnSpPr>
      <xdr:spPr>
        <a:xfrm>
          <a:off x="6972300" y="16807002"/>
          <a:ext cx="889000" cy="38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43002</xdr:rowOff>
    </xdr:from>
    <xdr:to>
      <xdr:col>41</xdr:col>
      <xdr:colOff>101600</xdr:colOff>
      <xdr:row>96</xdr:row>
      <xdr:rowOff>144602</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7810500" y="1650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161129</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277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65532</xdr:rowOff>
    </xdr:from>
    <xdr:to>
      <xdr:col>36</xdr:col>
      <xdr:colOff>165100</xdr:colOff>
      <xdr:row>96</xdr:row>
      <xdr:rowOff>167132</xdr:rowOff>
    </xdr:to>
    <xdr:sp macro="" textlink="">
      <xdr:nvSpPr>
        <xdr:cNvPr id="483" name="フローチャート: 判断 482">
          <a:extLst>
            <a:ext uri="{FF2B5EF4-FFF2-40B4-BE49-F238E27FC236}">
              <a16:creationId xmlns:a16="http://schemas.microsoft.com/office/drawing/2014/main" id="{00000000-0008-0000-0600-0000E3010000}"/>
            </a:ext>
          </a:extLst>
        </xdr:cNvPr>
        <xdr:cNvSpPr/>
      </xdr:nvSpPr>
      <xdr:spPr>
        <a:xfrm>
          <a:off x="6921500" y="1652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12209</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29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141987</xdr:rowOff>
    </xdr:from>
    <xdr:to>
      <xdr:col>55</xdr:col>
      <xdr:colOff>50800</xdr:colOff>
      <xdr:row>96</xdr:row>
      <xdr:rowOff>72137</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10426700" y="16429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164864</xdr:rowOff>
    </xdr:from>
    <xdr:ext cx="534377" cy="259045"/>
    <xdr:sp macro="" textlink="">
      <xdr:nvSpPr>
        <xdr:cNvPr id="491" name="普通建設事業費 （ うち更新整備　）該当値テキスト">
          <a:extLst>
            <a:ext uri="{FF2B5EF4-FFF2-40B4-BE49-F238E27FC236}">
              <a16:creationId xmlns:a16="http://schemas.microsoft.com/office/drawing/2014/main" id="{00000000-0008-0000-0600-0000EB010000}"/>
            </a:ext>
          </a:extLst>
        </xdr:cNvPr>
        <xdr:cNvSpPr txBox="1"/>
      </xdr:nvSpPr>
      <xdr:spPr>
        <a:xfrm>
          <a:off x="10528300" y="1628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53442</xdr:rowOff>
    </xdr:from>
    <xdr:to>
      <xdr:col>50</xdr:col>
      <xdr:colOff>165100</xdr:colOff>
      <xdr:row>94</xdr:row>
      <xdr:rowOff>155042</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9588500" y="16169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119</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9372111" y="15944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5931</xdr:rowOff>
    </xdr:from>
    <xdr:to>
      <xdr:col>46</xdr:col>
      <xdr:colOff>38100</xdr:colOff>
      <xdr:row>98</xdr:row>
      <xdr:rowOff>107531</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8699500" y="16808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98658</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8483111" y="16900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164491</xdr:rowOff>
    </xdr:from>
    <xdr:to>
      <xdr:col>41</xdr:col>
      <xdr:colOff>101600</xdr:colOff>
      <xdr:row>98</xdr:row>
      <xdr:rowOff>94641</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7810500" y="16795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85768</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7594111" y="16887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125552</xdr:rowOff>
    </xdr:from>
    <xdr:to>
      <xdr:col>36</xdr:col>
      <xdr:colOff>165100</xdr:colOff>
      <xdr:row>98</xdr:row>
      <xdr:rowOff>55702</xdr:rowOff>
    </xdr:to>
    <xdr:sp macro="" textlink="">
      <xdr:nvSpPr>
        <xdr:cNvPr id="498" name="楕円 497">
          <a:extLst>
            <a:ext uri="{FF2B5EF4-FFF2-40B4-BE49-F238E27FC236}">
              <a16:creationId xmlns:a16="http://schemas.microsoft.com/office/drawing/2014/main" id="{00000000-0008-0000-0600-0000F2010000}"/>
            </a:ext>
          </a:extLst>
        </xdr:cNvPr>
        <xdr:cNvSpPr/>
      </xdr:nvSpPr>
      <xdr:spPr>
        <a:xfrm>
          <a:off x="6921500" y="16756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46829</xdr:rowOff>
    </xdr:from>
    <xdr:ext cx="534377"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6705111" y="16848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a:extLst>
            <a:ext uri="{FF2B5EF4-FFF2-40B4-BE49-F238E27FC236}">
              <a16:creationId xmlns:a16="http://schemas.microsoft.com/office/drawing/2014/main" id="{00000000-0008-0000-06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10998</xdr:rowOff>
    </xdr:from>
    <xdr:to>
      <xdr:col>85</xdr:col>
      <xdr:colOff>126364</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6317595" y="5154498"/>
          <a:ext cx="1269" cy="1500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2" name="災害復旧事業費最小値テキスト">
          <a:extLst>
            <a:ext uri="{FF2B5EF4-FFF2-40B4-BE49-F238E27FC236}">
              <a16:creationId xmlns:a16="http://schemas.microsoft.com/office/drawing/2014/main" id="{00000000-0008-0000-0600-00000A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129125</xdr:rowOff>
    </xdr:from>
    <xdr:ext cx="534377" cy="259045"/>
    <xdr:sp macro="" textlink="">
      <xdr:nvSpPr>
        <xdr:cNvPr id="524" name="災害復旧事業費最大値テキスト">
          <a:extLst>
            <a:ext uri="{FF2B5EF4-FFF2-40B4-BE49-F238E27FC236}">
              <a16:creationId xmlns:a16="http://schemas.microsoft.com/office/drawing/2014/main" id="{00000000-0008-0000-0600-00000C020000}"/>
            </a:ext>
          </a:extLst>
        </xdr:cNvPr>
        <xdr:cNvSpPr txBox="1"/>
      </xdr:nvSpPr>
      <xdr:spPr>
        <a:xfrm>
          <a:off x="16370300" y="492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10998</xdr:rowOff>
    </xdr:from>
    <xdr:to>
      <xdr:col>86</xdr:col>
      <xdr:colOff>25400</xdr:colOff>
      <xdr:row>30</xdr:row>
      <xdr:rowOff>10998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6230600" y="5154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53827</xdr:rowOff>
    </xdr:from>
    <xdr:ext cx="469744" cy="259045"/>
    <xdr:sp macro="" textlink="">
      <xdr:nvSpPr>
        <xdr:cNvPr id="527" name="災害復旧事業費平均値テキスト">
          <a:extLst>
            <a:ext uri="{FF2B5EF4-FFF2-40B4-BE49-F238E27FC236}">
              <a16:creationId xmlns:a16="http://schemas.microsoft.com/office/drawing/2014/main" id="{00000000-0008-0000-0600-00000F020000}"/>
            </a:ext>
          </a:extLst>
        </xdr:cNvPr>
        <xdr:cNvSpPr txBox="1"/>
      </xdr:nvSpPr>
      <xdr:spPr>
        <a:xfrm>
          <a:off x="16370300" y="6397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30950</xdr:rowOff>
    </xdr:from>
    <xdr:to>
      <xdr:col>85</xdr:col>
      <xdr:colOff>177800</xdr:colOff>
      <xdr:row>38</xdr:row>
      <xdr:rowOff>132550</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6268700" y="654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31887</xdr:rowOff>
    </xdr:from>
    <xdr:to>
      <xdr:col>81</xdr:col>
      <xdr:colOff>101600</xdr:colOff>
      <xdr:row>38</xdr:row>
      <xdr:rowOff>133487</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5430500" y="654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150014</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46428" y="6322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34127</xdr:rowOff>
    </xdr:from>
    <xdr:to>
      <xdr:col>76</xdr:col>
      <xdr:colOff>165100</xdr:colOff>
      <xdr:row>38</xdr:row>
      <xdr:rowOff>135727</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4541500" y="6549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152254</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57428" y="6324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161915</xdr:rowOff>
    </xdr:from>
    <xdr:to>
      <xdr:col>72</xdr:col>
      <xdr:colOff>38100</xdr:colOff>
      <xdr:row>38</xdr:row>
      <xdr:rowOff>92065</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3652500" y="650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108592</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468428" y="6280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12684</xdr:rowOff>
    </xdr:from>
    <xdr:to>
      <xdr:col>67</xdr:col>
      <xdr:colOff>101600</xdr:colOff>
      <xdr:row>38</xdr:row>
      <xdr:rowOff>114284</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2763500" y="6527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130812</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579428" y="6303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9377</xdr:rowOff>
    </xdr:from>
    <xdr:ext cx="249299" cy="259045"/>
    <xdr:sp macro="" textlink="">
      <xdr:nvSpPr>
        <xdr:cNvPr id="546" name="災害復旧事業費該当値テキスト">
          <a:extLst>
            <a:ext uri="{FF2B5EF4-FFF2-40B4-BE49-F238E27FC236}">
              <a16:creationId xmlns:a16="http://schemas.microsoft.com/office/drawing/2014/main" id="{00000000-0008-0000-0600-000022020000}"/>
            </a:ext>
          </a:extLst>
        </xdr:cNvPr>
        <xdr:cNvSpPr txBox="1"/>
      </xdr:nvSpPr>
      <xdr:spPr>
        <a:xfrm>
          <a:off x="16370300" y="65244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a:extLst>
            <a:ext uri="{FF2B5EF4-FFF2-40B4-BE49-F238E27FC236}">
              <a16:creationId xmlns:a16="http://schemas.microsoft.com/office/drawing/2014/main" id="{00000000-0008-0000-06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84803</xdr:rowOff>
    </xdr:from>
    <xdr:to>
      <xdr:col>85</xdr:col>
      <xdr:colOff>126364</xdr:colOff>
      <xdr:row>78</xdr:row>
      <xdr:rowOff>87089</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6317595" y="11914853"/>
          <a:ext cx="1269"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90916</xdr:rowOff>
    </xdr:from>
    <xdr:ext cx="534377" cy="259045"/>
    <xdr:sp macro="" textlink="">
      <xdr:nvSpPr>
        <xdr:cNvPr id="630" name="公債費最小値テキスト">
          <a:extLst>
            <a:ext uri="{FF2B5EF4-FFF2-40B4-BE49-F238E27FC236}">
              <a16:creationId xmlns:a16="http://schemas.microsoft.com/office/drawing/2014/main" id="{00000000-0008-0000-0600-000076020000}"/>
            </a:ext>
          </a:extLst>
        </xdr:cNvPr>
        <xdr:cNvSpPr txBox="1"/>
      </xdr:nvSpPr>
      <xdr:spPr>
        <a:xfrm>
          <a:off x="16370300" y="1346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87089</xdr:rowOff>
    </xdr:from>
    <xdr:to>
      <xdr:col>86</xdr:col>
      <xdr:colOff>25400</xdr:colOff>
      <xdr:row>78</xdr:row>
      <xdr:rowOff>87089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3460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31480</xdr:rowOff>
    </xdr:from>
    <xdr:ext cx="599010" cy="259045"/>
    <xdr:sp macro="" textlink="">
      <xdr:nvSpPr>
        <xdr:cNvPr id="632" name="公債費最大値テキスト">
          <a:extLst>
            <a:ext uri="{FF2B5EF4-FFF2-40B4-BE49-F238E27FC236}">
              <a16:creationId xmlns:a16="http://schemas.microsoft.com/office/drawing/2014/main" id="{00000000-0008-0000-0600-000078020000}"/>
            </a:ext>
          </a:extLst>
        </xdr:cNvPr>
        <xdr:cNvSpPr txBox="1"/>
      </xdr:nvSpPr>
      <xdr:spPr>
        <a:xfrm>
          <a:off x="16370300" y="11690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84803</xdr:rowOff>
    </xdr:from>
    <xdr:to>
      <xdr:col>86</xdr:col>
      <xdr:colOff>25400</xdr:colOff>
      <xdr:row>69</xdr:row>
      <xdr:rowOff>84803</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1914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122375</xdr:rowOff>
    </xdr:from>
    <xdr:to>
      <xdr:col>85</xdr:col>
      <xdr:colOff>127000</xdr:colOff>
      <xdr:row>76</xdr:row>
      <xdr:rowOff>132826</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5481300" y="13152575"/>
          <a:ext cx="838200" cy="10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28370</xdr:rowOff>
    </xdr:from>
    <xdr:ext cx="534377" cy="259045"/>
    <xdr:sp macro="" textlink="">
      <xdr:nvSpPr>
        <xdr:cNvPr id="635" name="公債費平均値テキスト">
          <a:extLst>
            <a:ext uri="{FF2B5EF4-FFF2-40B4-BE49-F238E27FC236}">
              <a16:creationId xmlns:a16="http://schemas.microsoft.com/office/drawing/2014/main" id="{00000000-0008-0000-0600-00007B020000}"/>
            </a:ext>
          </a:extLst>
        </xdr:cNvPr>
        <xdr:cNvSpPr txBox="1"/>
      </xdr:nvSpPr>
      <xdr:spPr>
        <a:xfrm>
          <a:off x="16370300" y="12715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5493</xdr:rowOff>
    </xdr:from>
    <xdr:to>
      <xdr:col>85</xdr:col>
      <xdr:colOff>177800</xdr:colOff>
      <xdr:row>75</xdr:row>
      <xdr:rowOff>107093</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6268700" y="1286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132826</xdr:rowOff>
    </xdr:from>
    <xdr:to>
      <xdr:col>81</xdr:col>
      <xdr:colOff>50800</xdr:colOff>
      <xdr:row>76</xdr:row>
      <xdr:rowOff>147048</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4592300" y="13163026"/>
          <a:ext cx="889000" cy="14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28403</xdr:rowOff>
    </xdr:from>
    <xdr:to>
      <xdr:col>81</xdr:col>
      <xdr:colOff>101600</xdr:colOff>
      <xdr:row>75</xdr:row>
      <xdr:rowOff>130003</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5430500" y="1288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146530</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14111" y="12662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147048</xdr:rowOff>
    </xdr:from>
    <xdr:to>
      <xdr:col>76</xdr:col>
      <xdr:colOff>114300</xdr:colOff>
      <xdr:row>76</xdr:row>
      <xdr:rowOff>150755</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3703300" y="13177248"/>
          <a:ext cx="889000" cy="3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23880</xdr:rowOff>
    </xdr:from>
    <xdr:to>
      <xdr:col>76</xdr:col>
      <xdr:colOff>165100</xdr:colOff>
      <xdr:row>75</xdr:row>
      <xdr:rowOff>125480</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4541500" y="1288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142007</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2657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150755</xdr:rowOff>
    </xdr:from>
    <xdr:to>
      <xdr:col>71</xdr:col>
      <xdr:colOff>177800</xdr:colOff>
      <xdr:row>76</xdr:row>
      <xdr:rowOff>161906</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flipV="1">
          <a:off x="12814300" y="13180955"/>
          <a:ext cx="889000" cy="11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85553</xdr:rowOff>
    </xdr:from>
    <xdr:to>
      <xdr:col>72</xdr:col>
      <xdr:colOff>38100</xdr:colOff>
      <xdr:row>76</xdr:row>
      <xdr:rowOff>15703</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3652500" y="1294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32230</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36111" y="1271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74906</xdr:rowOff>
    </xdr:from>
    <xdr:to>
      <xdr:col>67</xdr:col>
      <xdr:colOff>101600</xdr:colOff>
      <xdr:row>76</xdr:row>
      <xdr:rowOff>5057</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2763500" y="129336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21583</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47111" y="1270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71575</xdr:rowOff>
    </xdr:from>
    <xdr:to>
      <xdr:col>85</xdr:col>
      <xdr:colOff>177800</xdr:colOff>
      <xdr:row>77</xdr:row>
      <xdr:rowOff>1725</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6268700" y="1310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50002</xdr:rowOff>
    </xdr:from>
    <xdr:ext cx="534377" cy="259045"/>
    <xdr:sp macro="" textlink="">
      <xdr:nvSpPr>
        <xdr:cNvPr id="654" name="公債費該当値テキスト">
          <a:extLst>
            <a:ext uri="{FF2B5EF4-FFF2-40B4-BE49-F238E27FC236}">
              <a16:creationId xmlns:a16="http://schemas.microsoft.com/office/drawing/2014/main" id="{00000000-0008-0000-0600-00008E020000}"/>
            </a:ext>
          </a:extLst>
        </xdr:cNvPr>
        <xdr:cNvSpPr txBox="1"/>
      </xdr:nvSpPr>
      <xdr:spPr>
        <a:xfrm>
          <a:off x="16370300" y="13080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82026</xdr:rowOff>
    </xdr:from>
    <xdr:to>
      <xdr:col>81</xdr:col>
      <xdr:colOff>101600</xdr:colOff>
      <xdr:row>77</xdr:row>
      <xdr:rowOff>12176</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5430500" y="13112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3303</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5214111" y="13204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96248</xdr:rowOff>
    </xdr:from>
    <xdr:to>
      <xdr:col>76</xdr:col>
      <xdr:colOff>165100</xdr:colOff>
      <xdr:row>77</xdr:row>
      <xdr:rowOff>26398</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4541500" y="13126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17525</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4325111" y="13219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99955</xdr:rowOff>
    </xdr:from>
    <xdr:to>
      <xdr:col>72</xdr:col>
      <xdr:colOff>38100</xdr:colOff>
      <xdr:row>77</xdr:row>
      <xdr:rowOff>30105</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3652500" y="1313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21232</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3436111" y="13222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111106</xdr:rowOff>
    </xdr:from>
    <xdr:to>
      <xdr:col>67</xdr:col>
      <xdr:colOff>101600</xdr:colOff>
      <xdr:row>77</xdr:row>
      <xdr:rowOff>41256</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2763500" y="1314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32383</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547111" y="1323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79697</xdr:rowOff>
    </xdr:from>
    <xdr:to>
      <xdr:col>85</xdr:col>
      <xdr:colOff>126364</xdr:colOff>
      <xdr:row>98</xdr:row>
      <xdr:rowOff>127054</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510197"/>
          <a:ext cx="1269" cy="1418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130881</xdr:rowOff>
    </xdr:from>
    <xdr:ext cx="469744" cy="259045"/>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6932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127054</xdr:rowOff>
    </xdr:from>
    <xdr:to>
      <xdr:col>86</xdr:col>
      <xdr:colOff>25400</xdr:colOff>
      <xdr:row>98</xdr:row>
      <xdr:rowOff>127054</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6929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26374</xdr:rowOff>
    </xdr:from>
    <xdr:ext cx="599010" cy="259045"/>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285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79697</xdr:rowOff>
    </xdr:from>
    <xdr:to>
      <xdr:col>86</xdr:col>
      <xdr:colOff>25400</xdr:colOff>
      <xdr:row>90</xdr:row>
      <xdr:rowOff>79697</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510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15260</xdr:rowOff>
    </xdr:from>
    <xdr:to>
      <xdr:col>85</xdr:col>
      <xdr:colOff>127000</xdr:colOff>
      <xdr:row>98</xdr:row>
      <xdr:rowOff>102722</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5481300" y="16474460"/>
          <a:ext cx="838200" cy="430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62382</xdr:rowOff>
    </xdr:from>
    <xdr:ext cx="534377" cy="259045"/>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65215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39505</xdr:rowOff>
    </xdr:from>
    <xdr:to>
      <xdr:col>85</xdr:col>
      <xdr:colOff>177800</xdr:colOff>
      <xdr:row>97</xdr:row>
      <xdr:rowOff>141105</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67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15260</xdr:rowOff>
    </xdr:from>
    <xdr:to>
      <xdr:col>81</xdr:col>
      <xdr:colOff>50800</xdr:colOff>
      <xdr:row>98</xdr:row>
      <xdr:rowOff>54359</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4592300" y="16474460"/>
          <a:ext cx="889000" cy="381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27251</xdr:rowOff>
    </xdr:from>
    <xdr:to>
      <xdr:col>81</xdr:col>
      <xdr:colOff>101600</xdr:colOff>
      <xdr:row>97</xdr:row>
      <xdr:rowOff>128851</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65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119978</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14111" y="1675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54359</xdr:rowOff>
    </xdr:from>
    <xdr:to>
      <xdr:col>76</xdr:col>
      <xdr:colOff>114300</xdr:colOff>
      <xdr:row>98</xdr:row>
      <xdr:rowOff>119574</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3703300" y="16856459"/>
          <a:ext cx="889000" cy="65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18903</xdr:rowOff>
    </xdr:from>
    <xdr:to>
      <xdr:col>76</xdr:col>
      <xdr:colOff>165100</xdr:colOff>
      <xdr:row>97</xdr:row>
      <xdr:rowOff>120503</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649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137030</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6424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119574</xdr:rowOff>
    </xdr:from>
    <xdr:to>
      <xdr:col>71</xdr:col>
      <xdr:colOff>177800</xdr:colOff>
      <xdr:row>98</xdr:row>
      <xdr:rowOff>129330</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flipV="1">
          <a:off x="12814300" y="16921674"/>
          <a:ext cx="889000" cy="9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106886</xdr:rowOff>
    </xdr:from>
    <xdr:to>
      <xdr:col>72</xdr:col>
      <xdr:colOff>38100</xdr:colOff>
      <xdr:row>98</xdr:row>
      <xdr:rowOff>37036</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737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53563</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512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135150</xdr:rowOff>
    </xdr:from>
    <xdr:to>
      <xdr:col>67</xdr:col>
      <xdr:colOff>101600</xdr:colOff>
      <xdr:row>98</xdr:row>
      <xdr:rowOff>65300</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76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81827</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54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51922</xdr:rowOff>
    </xdr:from>
    <xdr:to>
      <xdr:col>85</xdr:col>
      <xdr:colOff>177800</xdr:colOff>
      <xdr:row>98</xdr:row>
      <xdr:rowOff>153522</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6854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138299</xdr:rowOff>
    </xdr:from>
    <xdr:ext cx="469744" cy="25904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6768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135910</xdr:rowOff>
    </xdr:from>
    <xdr:to>
      <xdr:col>81</xdr:col>
      <xdr:colOff>101600</xdr:colOff>
      <xdr:row>96</xdr:row>
      <xdr:rowOff>66060</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82587</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14111" y="16198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3559</xdr:rowOff>
    </xdr:from>
    <xdr:to>
      <xdr:col>76</xdr:col>
      <xdr:colOff>165100</xdr:colOff>
      <xdr:row>98</xdr:row>
      <xdr:rowOff>105159</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6805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96286</xdr:rowOff>
    </xdr:from>
    <xdr:ext cx="469744"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357428" y="16898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68774</xdr:rowOff>
    </xdr:from>
    <xdr:to>
      <xdr:col>72</xdr:col>
      <xdr:colOff>38100</xdr:colOff>
      <xdr:row>98</xdr:row>
      <xdr:rowOff>170374</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6870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161501</xdr:rowOff>
    </xdr:from>
    <xdr:ext cx="469744"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468428" y="16963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78530</xdr:rowOff>
    </xdr:from>
    <xdr:to>
      <xdr:col>67</xdr:col>
      <xdr:colOff>101600</xdr:colOff>
      <xdr:row>99</xdr:row>
      <xdr:rowOff>8680</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688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171257</xdr:rowOff>
    </xdr:from>
    <xdr:ext cx="469744"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579428" y="1697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70754</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557154"/>
          <a:ext cx="1269" cy="1097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17431</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33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70754</xdr:rowOff>
    </xdr:from>
    <xdr:to>
      <xdr:col>116</xdr:col>
      <xdr:colOff>152400</xdr:colOff>
      <xdr:row>32</xdr:row>
      <xdr:rowOff>70754</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557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111445</xdr:rowOff>
    </xdr:from>
    <xdr:to>
      <xdr:col>116</xdr:col>
      <xdr:colOff>63500</xdr:colOff>
      <xdr:row>38</xdr:row>
      <xdr:rowOff>129596</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1323300" y="6626545"/>
          <a:ext cx="838200" cy="1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121744</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2939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98867</xdr:rowOff>
    </xdr:from>
    <xdr:to>
      <xdr:col>116</xdr:col>
      <xdr:colOff>114300</xdr:colOff>
      <xdr:row>38</xdr:row>
      <xdr:rowOff>29017</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442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129596</xdr:rowOff>
    </xdr:from>
    <xdr:to>
      <xdr:col>111</xdr:col>
      <xdr:colOff>177800</xdr:colOff>
      <xdr:row>38</xdr:row>
      <xdr:rowOff>132614</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20434300" y="6644696"/>
          <a:ext cx="889000" cy="3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100879</xdr:rowOff>
    </xdr:from>
    <xdr:to>
      <xdr:col>112</xdr:col>
      <xdr:colOff>38100</xdr:colOff>
      <xdr:row>38</xdr:row>
      <xdr:rowOff>31029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44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47556</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219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132614</xdr:rowOff>
    </xdr:from>
    <xdr:to>
      <xdr:col>107</xdr:col>
      <xdr:colOff>50800</xdr:colOff>
      <xdr:row>38</xdr:row>
      <xdr:rowOff>132797</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19545300" y="6647714"/>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97221</xdr:rowOff>
    </xdr:from>
    <xdr:to>
      <xdr:col>107</xdr:col>
      <xdr:colOff>101600</xdr:colOff>
      <xdr:row>38</xdr:row>
      <xdr:rowOff>27371</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44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43898</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216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132797</xdr:rowOff>
    </xdr:from>
    <xdr:to>
      <xdr:col>102</xdr:col>
      <xdr:colOff>114300</xdr:colOff>
      <xdr:row>38</xdr:row>
      <xdr:rowOff>132934</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flipV="1">
          <a:off x="18656300" y="6647897"/>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92558</xdr:rowOff>
    </xdr:from>
    <xdr:to>
      <xdr:col>102</xdr:col>
      <xdr:colOff>165100</xdr:colOff>
      <xdr:row>38</xdr:row>
      <xdr:rowOff>22707</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4362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39235</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10428" y="6211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136311</xdr:rowOff>
    </xdr:from>
    <xdr:to>
      <xdr:col>98</xdr:col>
      <xdr:colOff>38100</xdr:colOff>
      <xdr:row>38</xdr:row>
      <xdr:rowOff>66461</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47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82988</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21428" y="625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60645</xdr:rowOff>
    </xdr:from>
    <xdr:to>
      <xdr:col>116</xdr:col>
      <xdr:colOff>114300</xdr:colOff>
      <xdr:row>38</xdr:row>
      <xdr:rowOff>162245</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57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147022</xdr:rowOff>
    </xdr:from>
    <xdr:ext cx="378565"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4906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78796</xdr:rowOff>
    </xdr:from>
    <xdr:to>
      <xdr:col>112</xdr:col>
      <xdr:colOff>38100</xdr:colOff>
      <xdr:row>39</xdr:row>
      <xdr:rowOff>8946</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593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73</xdr:rowOff>
    </xdr:from>
    <xdr:ext cx="378565"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34017" y="66866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81814</xdr:rowOff>
    </xdr:from>
    <xdr:to>
      <xdr:col>107</xdr:col>
      <xdr:colOff>101600</xdr:colOff>
      <xdr:row>39</xdr:row>
      <xdr:rowOff>11964</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59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3091</xdr:rowOff>
    </xdr:from>
    <xdr:ext cx="378565"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245017" y="66896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81997</xdr:rowOff>
    </xdr:from>
    <xdr:to>
      <xdr:col>102</xdr:col>
      <xdr:colOff>165100</xdr:colOff>
      <xdr:row>39</xdr:row>
      <xdr:rowOff>12147</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59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3274</xdr:rowOff>
    </xdr:from>
    <xdr:ext cx="378565"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356017" y="6689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82134</xdr:rowOff>
    </xdr:from>
    <xdr:to>
      <xdr:col>98</xdr:col>
      <xdr:colOff>38100</xdr:colOff>
      <xdr:row>39</xdr:row>
      <xdr:rowOff>12284</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59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3411</xdr:rowOff>
    </xdr:from>
    <xdr:ext cx="378565"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467017" y="66899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134328</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878278"/>
          <a:ext cx="1269" cy="1281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81005</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65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134328</xdr:rowOff>
    </xdr:from>
    <xdr:to>
      <xdr:col>116</xdr:col>
      <xdr:colOff>152400</xdr:colOff>
      <xdr:row>51</xdr:row>
      <xdr:rowOff>134328</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878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43993</xdr:rowOff>
    </xdr:from>
    <xdr:to>
      <xdr:col>116</xdr:col>
      <xdr:colOff>63500</xdr:colOff>
      <xdr:row>59</xdr:row>
      <xdr:rowOff>43993</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101595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16832</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7894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165405</xdr:rowOff>
    </xdr:from>
    <xdr:to>
      <xdr:col>116</xdr:col>
      <xdr:colOff>114300</xdr:colOff>
      <xdr:row>58</xdr:row>
      <xdr:rowOff>95555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3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43993</xdr:rowOff>
    </xdr:from>
    <xdr:to>
      <xdr:col>111</xdr:col>
      <xdr:colOff>177800</xdr:colOff>
      <xdr:row>59</xdr:row>
      <xdr:rowOff>43993</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0434300" y="10159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167615</xdr:rowOff>
    </xdr:from>
    <xdr:to>
      <xdr:col>112</xdr:col>
      <xdr:colOff>38100</xdr:colOff>
      <xdr:row>58</xdr:row>
      <xdr:rowOff>97765</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40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114292</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715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43993</xdr:rowOff>
    </xdr:from>
    <xdr:to>
      <xdr:col>107</xdr:col>
      <xdr:colOff>50800</xdr:colOff>
      <xdr:row>59</xdr:row>
      <xdr:rowOff>43993</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10159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164795</xdr:rowOff>
    </xdr:from>
    <xdr:to>
      <xdr:col>107</xdr:col>
      <xdr:colOff>101600</xdr:colOff>
      <xdr:row>58</xdr:row>
      <xdr:rowOff>94945</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111472</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712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43993</xdr:rowOff>
    </xdr:from>
    <xdr:to>
      <xdr:col>102</xdr:col>
      <xdr:colOff>114300</xdr:colOff>
      <xdr:row>59</xdr:row>
      <xdr:rowOff>43993</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10159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142392</xdr:rowOff>
    </xdr:from>
    <xdr:to>
      <xdr:col>102</xdr:col>
      <xdr:colOff>165100</xdr:colOff>
      <xdr:row>58</xdr:row>
      <xdr:rowOff>72542</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89069</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69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146126</xdr:rowOff>
    </xdr:from>
    <xdr:to>
      <xdr:col>98</xdr:col>
      <xdr:colOff>38100</xdr:colOff>
      <xdr:row>58</xdr:row>
      <xdr:rowOff>76276</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92803</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69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164643</xdr:rowOff>
    </xdr:from>
    <xdr:to>
      <xdr:col>116</xdr:col>
      <xdr:colOff>114300</xdr:colOff>
      <xdr:row>59</xdr:row>
      <xdr:rowOff>94793</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108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79570</xdr:rowOff>
    </xdr:from>
    <xdr:ext cx="313932"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100236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164643</xdr:rowOff>
    </xdr:from>
    <xdr:to>
      <xdr:col>112</xdr:col>
      <xdr:colOff>38100</xdr:colOff>
      <xdr:row>59</xdr:row>
      <xdr:rowOff>94793</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108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85920</xdr:rowOff>
    </xdr:from>
    <xdr:ext cx="313932"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66333" y="102014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164643</xdr:rowOff>
    </xdr:from>
    <xdr:to>
      <xdr:col>107</xdr:col>
      <xdr:colOff>101600</xdr:colOff>
      <xdr:row>59</xdr:row>
      <xdr:rowOff>94793</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108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85920</xdr:rowOff>
    </xdr:from>
    <xdr:ext cx="313932"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277333" y="102014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164643</xdr:rowOff>
    </xdr:from>
    <xdr:to>
      <xdr:col>102</xdr:col>
      <xdr:colOff>165100</xdr:colOff>
      <xdr:row>59</xdr:row>
      <xdr:rowOff>94793</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108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85920</xdr:rowOff>
    </xdr:from>
    <xdr:ext cx="313932"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88333" y="102014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164643</xdr:rowOff>
    </xdr:from>
    <xdr:to>
      <xdr:col>98</xdr:col>
      <xdr:colOff>38100</xdr:colOff>
      <xdr:row>59</xdr:row>
      <xdr:rowOff>94793</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108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85920</xdr:rowOff>
    </xdr:from>
    <xdr:ext cx="313932"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99333" y="102014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a:extLst>
            <a:ext uri="{FF2B5EF4-FFF2-40B4-BE49-F238E27FC236}">
              <a16:creationId xmlns:a16="http://schemas.microsoft.com/office/drawing/2014/main" id="{00000000-0008-0000-0600-00005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33538</xdr:rowOff>
    </xdr:from>
    <xdr:to>
      <xdr:col>116</xdr:col>
      <xdr:colOff>62864</xdr:colOff>
      <xdr:row>79</xdr:row>
      <xdr:rowOff>65154</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2159595" y="12035038"/>
          <a:ext cx="1269" cy="1574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68981</xdr:rowOff>
    </xdr:from>
    <xdr:ext cx="534377" cy="259045"/>
    <xdr:sp macro="" textlink="">
      <xdr:nvSpPr>
        <xdr:cNvPr id="853" name="繰出金最小値テキスト">
          <a:extLst>
            <a:ext uri="{FF2B5EF4-FFF2-40B4-BE49-F238E27FC236}">
              <a16:creationId xmlns:a16="http://schemas.microsoft.com/office/drawing/2014/main" id="{00000000-0008-0000-0600-000055030000}"/>
            </a:ext>
          </a:extLst>
        </xdr:cNvPr>
        <xdr:cNvSpPr txBox="1"/>
      </xdr:nvSpPr>
      <xdr:spPr>
        <a:xfrm>
          <a:off x="22212300" y="13613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65154</xdr:rowOff>
    </xdr:from>
    <xdr:to>
      <xdr:col>116</xdr:col>
      <xdr:colOff>152400</xdr:colOff>
      <xdr:row>79</xdr:row>
      <xdr:rowOff>65154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3609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151665</xdr:rowOff>
    </xdr:from>
    <xdr:ext cx="534377" cy="259045"/>
    <xdr:sp macro="" textlink="">
      <xdr:nvSpPr>
        <xdr:cNvPr id="855" name="繰出金最大値テキスト">
          <a:extLst>
            <a:ext uri="{FF2B5EF4-FFF2-40B4-BE49-F238E27FC236}">
              <a16:creationId xmlns:a16="http://schemas.microsoft.com/office/drawing/2014/main" id="{00000000-0008-0000-0600-000057030000}"/>
            </a:ext>
          </a:extLst>
        </xdr:cNvPr>
        <xdr:cNvSpPr txBox="1"/>
      </xdr:nvSpPr>
      <xdr:spPr>
        <a:xfrm>
          <a:off x="22212300" y="11810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33538</xdr:rowOff>
    </xdr:from>
    <xdr:to>
      <xdr:col>116</xdr:col>
      <xdr:colOff>152400</xdr:colOff>
      <xdr:row>70</xdr:row>
      <xdr:rowOff>33538</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2035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135151</xdr:rowOff>
    </xdr:from>
    <xdr:to>
      <xdr:col>116</xdr:col>
      <xdr:colOff>63500</xdr:colOff>
      <xdr:row>77</xdr:row>
      <xdr:rowOff>171315</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1323300" y="13336801"/>
          <a:ext cx="838200" cy="36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42283</xdr:rowOff>
    </xdr:from>
    <xdr:ext cx="534377" cy="259045"/>
    <xdr:sp macro="" textlink="">
      <xdr:nvSpPr>
        <xdr:cNvPr id="858" name="繰出金平均値テキスト">
          <a:extLst>
            <a:ext uri="{FF2B5EF4-FFF2-40B4-BE49-F238E27FC236}">
              <a16:creationId xmlns:a16="http://schemas.microsoft.com/office/drawing/2014/main" id="{00000000-0008-0000-0600-00005A030000}"/>
            </a:ext>
          </a:extLst>
        </xdr:cNvPr>
        <xdr:cNvSpPr txBox="1"/>
      </xdr:nvSpPr>
      <xdr:spPr>
        <a:xfrm>
          <a:off x="22212300" y="129010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19405</xdr:rowOff>
    </xdr:from>
    <xdr:to>
      <xdr:col>116</xdr:col>
      <xdr:colOff>114300</xdr:colOff>
      <xdr:row>76</xdr:row>
      <xdr:rowOff>121005</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2110700" y="1304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157187</xdr:rowOff>
    </xdr:from>
    <xdr:to>
      <xdr:col>111</xdr:col>
      <xdr:colOff>177800</xdr:colOff>
      <xdr:row>77</xdr:row>
      <xdr:rowOff>171315</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0434300" y="13358837"/>
          <a:ext cx="889000" cy="1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51090</xdr:rowOff>
    </xdr:from>
    <xdr:to>
      <xdr:col>112</xdr:col>
      <xdr:colOff>38100</xdr:colOff>
      <xdr:row>76</xdr:row>
      <xdr:rowOff>152690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1272500" y="1308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169217</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2856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157187</xdr:rowOff>
    </xdr:from>
    <xdr:to>
      <xdr:col>107</xdr:col>
      <xdr:colOff>50800</xdr:colOff>
      <xdr:row>77</xdr:row>
      <xdr:rowOff>162125</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9545300" y="13358837"/>
          <a:ext cx="889000" cy="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62497</xdr:rowOff>
    </xdr:from>
    <xdr:to>
      <xdr:col>107</xdr:col>
      <xdr:colOff>101600</xdr:colOff>
      <xdr:row>76</xdr:row>
      <xdr:rowOff>164097</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0383500" y="13092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9174</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2867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162125</xdr:rowOff>
    </xdr:from>
    <xdr:to>
      <xdr:col>102</xdr:col>
      <xdr:colOff>114300</xdr:colOff>
      <xdr:row>77</xdr:row>
      <xdr:rowOff>170607</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18656300" y="13363775"/>
          <a:ext cx="889000" cy="8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93495</xdr:rowOff>
    </xdr:from>
    <xdr:to>
      <xdr:col>102</xdr:col>
      <xdr:colOff>165100</xdr:colOff>
      <xdr:row>77</xdr:row>
      <xdr:rowOff>23645</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9494500" y="13123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40172</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8111" y="1289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133706</xdr:rowOff>
    </xdr:from>
    <xdr:to>
      <xdr:col>98</xdr:col>
      <xdr:colOff>38100</xdr:colOff>
      <xdr:row>76</xdr:row>
      <xdr:rowOff>63857</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8605500" y="129924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80383</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9111" y="12767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84351</xdr:rowOff>
    </xdr:from>
    <xdr:to>
      <xdr:col>116</xdr:col>
      <xdr:colOff>114300</xdr:colOff>
      <xdr:row>78</xdr:row>
      <xdr:rowOff>14501</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2110700" y="13286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62778</xdr:rowOff>
    </xdr:from>
    <xdr:ext cx="534377" cy="259045"/>
    <xdr:sp macro="" textlink="">
      <xdr:nvSpPr>
        <xdr:cNvPr id="877" name="繰出金該当値テキスト">
          <a:extLst>
            <a:ext uri="{FF2B5EF4-FFF2-40B4-BE49-F238E27FC236}">
              <a16:creationId xmlns:a16="http://schemas.microsoft.com/office/drawing/2014/main" id="{00000000-0008-0000-0600-00006D030000}"/>
            </a:ext>
          </a:extLst>
        </xdr:cNvPr>
        <xdr:cNvSpPr txBox="1"/>
      </xdr:nvSpPr>
      <xdr:spPr>
        <a:xfrm>
          <a:off x="22212300" y="13264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120515</xdr:rowOff>
    </xdr:from>
    <xdr:to>
      <xdr:col>112</xdr:col>
      <xdr:colOff>38100</xdr:colOff>
      <xdr:row>78</xdr:row>
      <xdr:rowOff>50665</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1272500" y="1332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41792</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056111" y="13414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106387</xdr:rowOff>
    </xdr:from>
    <xdr:to>
      <xdr:col>107</xdr:col>
      <xdr:colOff>101600</xdr:colOff>
      <xdr:row>78</xdr:row>
      <xdr:rowOff>36537</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0383500" y="13308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27664</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0167111" y="13400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111325</xdr:rowOff>
    </xdr:from>
    <xdr:to>
      <xdr:col>102</xdr:col>
      <xdr:colOff>165100</xdr:colOff>
      <xdr:row>78</xdr:row>
      <xdr:rowOff>41475</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9494500" y="13312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32602</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278111" y="13405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119807</xdr:rowOff>
    </xdr:from>
    <xdr:to>
      <xdr:col>98</xdr:col>
      <xdr:colOff>38100</xdr:colOff>
      <xdr:row>78</xdr:row>
      <xdr:rowOff>49957</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8605500" y="1332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41084</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389111" y="13414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a:extLst>
            <a:ext uri="{FF2B5EF4-FFF2-40B4-BE49-F238E27FC236}">
              <a16:creationId xmlns:a16="http://schemas.microsoft.com/office/drawing/2014/main" id="{00000000-0008-0000-0600-00008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a:extLst>
            <a:ext uri="{FF2B5EF4-FFF2-40B4-BE49-F238E27FC236}">
              <a16:creationId xmlns:a16="http://schemas.microsoft.com/office/drawing/2014/main" id="{00000000-0008-0000-0600-00008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a:extLst>
            <a:ext uri="{FF2B5EF4-FFF2-40B4-BE49-F238E27FC236}">
              <a16:creationId xmlns:a16="http://schemas.microsoft.com/office/drawing/2014/main" id="{00000000-0008-0000-0600-00008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a:extLst>
            <a:ext uri="{FF2B5EF4-FFF2-40B4-BE49-F238E27FC236}">
              <a16:creationId xmlns:a16="http://schemas.microsoft.com/office/drawing/2014/main" id="{00000000-0008-0000-0600-00009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tx1"/>
              </a:solidFill>
              <a:effectLst/>
              <a:latin typeface="+mn-lt"/>
              <a:ea typeface="+mn-ea"/>
              <a:cs typeface="+mn-cs"/>
            </a:rPr>
            <a:t>　令和</a:t>
          </a:r>
          <a:r>
            <a:rPr kumimoji="1" lang="ja-JP" altLang="en-US" sz="1200">
              <a:solidFill>
                <a:schemeClr val="tx1"/>
              </a:solidFill>
              <a:effectLst/>
              <a:latin typeface="+mn-lt"/>
              <a:ea typeface="+mn-ea"/>
              <a:cs typeface="+mn-cs"/>
            </a:rPr>
            <a:t>５</a:t>
          </a:r>
          <a:r>
            <a:rPr kumimoji="1" lang="ja-JP" altLang="ja-JP" sz="1200">
              <a:solidFill>
                <a:schemeClr val="tx1"/>
              </a:solidFill>
              <a:effectLst/>
              <a:latin typeface="+mn-lt"/>
              <a:ea typeface="+mn-ea"/>
              <a:cs typeface="+mn-cs"/>
            </a:rPr>
            <a:t>年度において類似団体との平均と比べると、全体的に下回っている状況であり、人件費においては住民１人あたり約</a:t>
          </a:r>
          <a:r>
            <a:rPr kumimoji="1" lang="en-US" altLang="ja-JP" sz="1200">
              <a:solidFill>
                <a:schemeClr val="tx1"/>
              </a:solidFill>
              <a:effectLst/>
              <a:latin typeface="+mn-lt"/>
              <a:ea typeface="+mn-ea"/>
              <a:cs typeface="+mn-cs"/>
            </a:rPr>
            <a:t>10,000</a:t>
          </a:r>
          <a:r>
            <a:rPr kumimoji="1" lang="ja-JP" altLang="ja-JP" sz="1200">
              <a:solidFill>
                <a:schemeClr val="tx1"/>
              </a:solidFill>
              <a:effectLst/>
              <a:latin typeface="+mn-lt"/>
              <a:ea typeface="+mn-ea"/>
              <a:cs typeface="+mn-cs"/>
            </a:rPr>
            <a:t>円、補助費等においては住民１人あたり約</a:t>
          </a:r>
          <a:r>
            <a:rPr kumimoji="1" lang="en-US" altLang="ja-JP" sz="1200">
              <a:solidFill>
                <a:schemeClr val="tx1"/>
              </a:solidFill>
              <a:effectLst/>
              <a:latin typeface="+mn-lt"/>
              <a:ea typeface="+mn-ea"/>
              <a:cs typeface="+mn-cs"/>
            </a:rPr>
            <a:t>20,000</a:t>
          </a:r>
          <a:r>
            <a:rPr kumimoji="1" lang="ja-JP" altLang="ja-JP" sz="1200">
              <a:solidFill>
                <a:schemeClr val="tx1"/>
              </a:solidFill>
              <a:effectLst/>
              <a:latin typeface="+mn-lt"/>
              <a:ea typeface="+mn-ea"/>
              <a:cs typeface="+mn-cs"/>
            </a:rPr>
            <a:t>円下回る状況となっている。一方、扶助費においては、類似団体の平均を上回る状況であり、主な要因としては、</a:t>
          </a:r>
          <a:r>
            <a:rPr kumimoji="1" lang="ja-JP" altLang="en-US" sz="1200">
              <a:solidFill>
                <a:schemeClr val="tx1"/>
              </a:solidFill>
              <a:effectLst/>
              <a:latin typeface="+mn-lt"/>
              <a:ea typeface="+mn-ea"/>
              <a:cs typeface="+mn-cs"/>
            </a:rPr>
            <a:t>国の低所得者支援等の給付金の増、利用者数の増による障害福祉や保育園等に係る経費の増や生活保護費の増などが挙げられる。</a:t>
          </a:r>
          <a:r>
            <a:rPr kumimoji="1" lang="ja-JP" altLang="ja-JP" sz="1200">
              <a:solidFill>
                <a:schemeClr val="tx1"/>
              </a:solidFill>
              <a:effectLst/>
              <a:latin typeface="+mn-lt"/>
              <a:ea typeface="+mn-ea"/>
              <a:cs typeface="+mn-cs"/>
            </a:rPr>
            <a:t>普通建設事業においては、</a:t>
          </a:r>
          <a:r>
            <a:rPr kumimoji="1" lang="ja-JP" altLang="en-US" sz="1200">
              <a:solidFill>
                <a:schemeClr val="tx1"/>
              </a:solidFill>
              <a:effectLst/>
              <a:latin typeface="+mn-lt"/>
              <a:ea typeface="+mn-ea"/>
              <a:cs typeface="+mn-cs"/>
            </a:rPr>
            <a:t>国スポ大会施設整備、よしみ乳児保育園整備、旧環境センター解体工事、立入公園整備、北消防署出張所建替整備など様々な整備を行いましたが、新庁舎整備の大幅な減により、類似団体の平均を上回るものの減となった。</a:t>
          </a:r>
          <a:r>
            <a:rPr kumimoji="1" lang="ja-JP" altLang="ja-JP" sz="1200">
              <a:solidFill>
                <a:schemeClr val="tx1"/>
              </a:solidFill>
              <a:effectLst/>
              <a:latin typeface="+mn-lt"/>
              <a:ea typeface="+mn-ea"/>
              <a:cs typeface="+mn-cs"/>
            </a:rPr>
            <a:t>また、積立金においては</a:t>
          </a:r>
          <a:r>
            <a:rPr kumimoji="1" lang="ja-JP" altLang="en-US" sz="1200">
              <a:solidFill>
                <a:schemeClr val="tx1"/>
              </a:solidFill>
              <a:effectLst/>
              <a:latin typeface="+mn-lt"/>
              <a:ea typeface="+mn-ea"/>
              <a:cs typeface="+mn-cs"/>
            </a:rPr>
            <a:t>前年度の</a:t>
          </a:r>
          <a:r>
            <a:rPr kumimoji="1" lang="en-US" altLang="ja-JP" sz="1200">
              <a:solidFill>
                <a:schemeClr val="tx1"/>
              </a:solidFill>
              <a:effectLst/>
              <a:latin typeface="+mn-lt"/>
              <a:ea typeface="+mn-ea"/>
              <a:cs typeface="+mn-cs"/>
            </a:rPr>
            <a:t>JR</a:t>
          </a:r>
          <a:r>
            <a:rPr kumimoji="1" lang="ja-JP" altLang="en-US" sz="1200">
              <a:solidFill>
                <a:schemeClr val="tx1"/>
              </a:solidFill>
              <a:effectLst/>
              <a:latin typeface="+mn-lt"/>
              <a:ea typeface="+mn-ea"/>
              <a:cs typeface="+mn-cs"/>
            </a:rPr>
            <a:t>守山駅東口市有地の売却収入を基金に積み立てたことによる減などにより</a:t>
          </a:r>
          <a:r>
            <a:rPr kumimoji="1" lang="ja-JP" altLang="ja-JP" sz="1200">
              <a:solidFill>
                <a:schemeClr val="tx1"/>
              </a:solidFill>
              <a:effectLst/>
              <a:latin typeface="+mn-lt"/>
              <a:ea typeface="+mn-ea"/>
              <a:cs typeface="+mn-cs"/>
            </a:rPr>
            <a:t>、大幅に</a:t>
          </a:r>
          <a:r>
            <a:rPr kumimoji="1" lang="ja-JP" altLang="en-US" sz="1200">
              <a:solidFill>
                <a:schemeClr val="tx1"/>
              </a:solidFill>
              <a:effectLst/>
              <a:latin typeface="+mn-lt"/>
              <a:ea typeface="+mn-ea"/>
              <a:cs typeface="+mn-cs"/>
            </a:rPr>
            <a:t>減</a:t>
          </a:r>
          <a:r>
            <a:rPr kumimoji="1" lang="ja-JP" altLang="ja-JP" sz="1200">
              <a:solidFill>
                <a:schemeClr val="tx1"/>
              </a:solidFill>
              <a:effectLst/>
              <a:latin typeface="+mn-lt"/>
              <a:ea typeface="+mn-ea"/>
              <a:cs typeface="+mn-cs"/>
            </a:rPr>
            <a:t>となっている。</a:t>
          </a:r>
          <a:endParaRPr lang="ja-JP" altLang="ja-JP" sz="1600">
            <a:solidFill>
              <a:schemeClr val="tx1"/>
            </a:solidFill>
            <a:effectLst/>
          </a:endParaRPr>
        </a:p>
        <a:p>
          <a:r>
            <a:rPr kumimoji="1" lang="ja-JP" altLang="ja-JP" sz="1200">
              <a:solidFill>
                <a:schemeClr val="tx1"/>
              </a:solidFill>
              <a:effectLst/>
              <a:latin typeface="+mn-lt"/>
              <a:ea typeface="+mn-ea"/>
              <a:cs typeface="+mn-cs"/>
            </a:rPr>
            <a:t>　扶助費は保育にかかる法人保育園運営給付事業費や障害福祉サービス給付費の増加が今後も見込まれることや、物件費においても</a:t>
          </a:r>
          <a:r>
            <a:rPr kumimoji="1" lang="ja-JP" altLang="en-US" sz="1200">
              <a:solidFill>
                <a:schemeClr val="tx1"/>
              </a:solidFill>
              <a:effectLst/>
              <a:latin typeface="+mn-lt"/>
              <a:ea typeface="+mn-ea"/>
              <a:cs typeface="+mn-cs"/>
            </a:rPr>
            <a:t>物価高騰</a:t>
          </a:r>
          <a:r>
            <a:rPr kumimoji="1" lang="ja-JP" altLang="ja-JP" sz="1200">
              <a:solidFill>
                <a:schemeClr val="tx1"/>
              </a:solidFill>
              <a:effectLst/>
              <a:latin typeface="+mn-lt"/>
              <a:ea typeface="+mn-ea"/>
              <a:cs typeface="+mn-cs"/>
            </a:rPr>
            <a:t>による増</a:t>
          </a:r>
          <a:r>
            <a:rPr kumimoji="1" lang="ja-JP" altLang="en-US" sz="1200">
              <a:solidFill>
                <a:schemeClr val="tx1"/>
              </a:solidFill>
              <a:effectLst/>
              <a:latin typeface="+mn-lt"/>
              <a:ea typeface="+mn-ea"/>
              <a:cs typeface="+mn-cs"/>
            </a:rPr>
            <a:t>等</a:t>
          </a:r>
          <a:r>
            <a:rPr kumimoji="1" lang="ja-JP" altLang="ja-JP" sz="1200">
              <a:solidFill>
                <a:schemeClr val="tx1"/>
              </a:solidFill>
              <a:effectLst/>
              <a:latin typeface="+mn-lt"/>
              <a:ea typeface="+mn-ea"/>
              <a:cs typeface="+mn-cs"/>
            </a:rPr>
            <a:t>が予測されることから、その事業費に注視し、財政改革プログラムに基づき財政見通しをしっかり計画する中で、財政規律を堅持し事業を進めていく。</a:t>
          </a:r>
          <a:endParaRPr lang="ja-JP" altLang="ja-JP" sz="1600">
            <a:solidFill>
              <a:schemeClr val="tx1"/>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滋賀県守山市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85,856
84,710
55.73
38,122,791
37,319,134
655,232
19,007,150
35,830,754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13.4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31801</xdr:rowOff>
    </xdr:from>
    <xdr:to>
      <xdr:col>24</xdr:col>
      <xdr:colOff>62865</xdr:colOff>
      <xdr:row>38</xdr:row>
      <xdr:rowOff>99466</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518201"/>
          <a:ext cx="1270" cy="1096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103293</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618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99466</xdr:rowOff>
    </xdr:from>
    <xdr:to>
      <xdr:col>24</xdr:col>
      <xdr:colOff>152400</xdr:colOff>
      <xdr:row>38</xdr:row>
      <xdr:rowOff>99466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614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149928</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293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31801</xdr:rowOff>
    </xdr:from>
    <xdr:to>
      <xdr:col>24</xdr:col>
      <xdr:colOff>152400</xdr:colOff>
      <xdr:row>32</xdr:row>
      <xdr:rowOff>31801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518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254</xdr:rowOff>
    </xdr:from>
    <xdr:to>
      <xdr:col>24</xdr:col>
      <xdr:colOff>63500</xdr:colOff>
      <xdr:row>37</xdr:row>
      <xdr:rowOff>7112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343904"/>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70629</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999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47752</xdr:rowOff>
    </xdr:from>
    <xdr:to>
      <xdr:col>24</xdr:col>
      <xdr:colOff>114300</xdr:colOff>
      <xdr:row>35</xdr:row>
      <xdr:rowOff>149352</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48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7112</xdr:rowOff>
    </xdr:from>
    <xdr:to>
      <xdr:col>19</xdr:col>
      <xdr:colOff>177800</xdr:colOff>
      <xdr:row>37</xdr:row>
      <xdr:rowOff>15342</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6350762"/>
          <a:ext cx="8890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58725</xdr:rowOff>
    </xdr:from>
    <xdr:to>
      <xdr:col>20</xdr:col>
      <xdr:colOff>38100</xdr:colOff>
      <xdr:row>35</xdr:row>
      <xdr:rowOff>160325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5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5402</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83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4826</xdr:rowOff>
    </xdr:from>
    <xdr:to>
      <xdr:col>15</xdr:col>
      <xdr:colOff>50800</xdr:colOff>
      <xdr:row>37</xdr:row>
      <xdr:rowOff>15342</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348476"/>
          <a:ext cx="8890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67869</xdr:rowOff>
    </xdr:from>
    <xdr:to>
      <xdr:col>15</xdr:col>
      <xdr:colOff>101600</xdr:colOff>
      <xdr:row>35</xdr:row>
      <xdr:rowOff>169469</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6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14546</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843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134214</xdr:rowOff>
    </xdr:from>
    <xdr:to>
      <xdr:col>10</xdr:col>
      <xdr:colOff>114300</xdr:colOff>
      <xdr:row>37</xdr:row>
      <xdr:rowOff>4826</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306414"/>
          <a:ext cx="889000" cy="42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75641</xdr:rowOff>
    </xdr:from>
    <xdr:to>
      <xdr:col>10</xdr:col>
      <xdr:colOff>165100</xdr:colOff>
      <xdr:row>36</xdr:row>
      <xdr:rowOff>5791</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22318</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851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169367</xdr:rowOff>
    </xdr:from>
    <xdr:to>
      <xdr:col>6</xdr:col>
      <xdr:colOff>38100</xdr:colOff>
      <xdr:row>35</xdr:row>
      <xdr:rowOff>99517</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116044</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773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120904</xdr:rowOff>
    </xdr:from>
    <xdr:to>
      <xdr:col>24</xdr:col>
      <xdr:colOff>114300</xdr:colOff>
      <xdr:row>37</xdr:row>
      <xdr:rowOff>51054</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29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99331</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271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127762</xdr:rowOff>
    </xdr:from>
    <xdr:to>
      <xdr:col>20</xdr:col>
      <xdr:colOff>38100</xdr:colOff>
      <xdr:row>37</xdr:row>
      <xdr:rowOff>57912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29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49039</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392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135992</xdr:rowOff>
    </xdr:from>
    <xdr:to>
      <xdr:col>15</xdr:col>
      <xdr:colOff>101600</xdr:colOff>
      <xdr:row>37</xdr:row>
      <xdr:rowOff>66142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30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57269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400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125476</xdr:rowOff>
    </xdr:from>
    <xdr:to>
      <xdr:col>10</xdr:col>
      <xdr:colOff>165100</xdr:colOff>
      <xdr:row>37</xdr:row>
      <xdr:rowOff>55626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297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46753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390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83414</xdr:rowOff>
    </xdr:from>
    <xdr:to>
      <xdr:col>6</xdr:col>
      <xdr:colOff>38100</xdr:colOff>
      <xdr:row>37</xdr:row>
      <xdr:rowOff>13564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25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4691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348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52640</xdr:rowOff>
    </xdr:from>
    <xdr:to>
      <xdr:col>24</xdr:col>
      <xdr:colOff>62865</xdr:colOff>
      <xdr:row>57</xdr:row>
      <xdr:rowOff>160013</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633595" y="8968040"/>
          <a:ext cx="1270" cy="964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163840</xdr:rowOff>
    </xdr:from>
    <xdr:ext cx="534377" cy="259045"/>
    <xdr:sp macro=""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686300" y="993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160013</xdr:rowOff>
    </xdr:from>
    <xdr:to>
      <xdr:col>24</xdr:col>
      <xdr:colOff>152400</xdr:colOff>
      <xdr:row>57</xdr:row>
      <xdr:rowOff>160013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9932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170767</xdr:rowOff>
    </xdr:from>
    <xdr:ext cx="599010" cy="259045"/>
    <xdr:sp macro=""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686300" y="8743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244,042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52640</xdr:rowOff>
    </xdr:from>
    <xdr:to>
      <xdr:col>24</xdr:col>
      <xdr:colOff>152400</xdr:colOff>
      <xdr:row>52</xdr:row>
      <xdr:rowOff>52640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896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14542</xdr:rowOff>
    </xdr:from>
    <xdr:to>
      <xdr:col>24</xdr:col>
      <xdr:colOff>63500</xdr:colOff>
      <xdr:row>56</xdr:row>
      <xdr:rowOff>158244</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3797300" y="9444292"/>
          <a:ext cx="838200" cy="315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119248</xdr:rowOff>
    </xdr:from>
    <xdr:ext cx="534377" cy="259045"/>
    <xdr:sp macro=""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686300" y="9548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96371</xdr:rowOff>
    </xdr:from>
    <xdr:to>
      <xdr:col>24</xdr:col>
      <xdr:colOff>114300</xdr:colOff>
      <xdr:row>57</xdr:row>
      <xdr:rowOff>26521</xdr:rowOff>
    </xdr:to>
    <xdr:sp macro=""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584700" y="969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14542</xdr:rowOff>
    </xdr:from>
    <xdr:to>
      <xdr:col>19</xdr:col>
      <xdr:colOff>177800</xdr:colOff>
      <xdr:row>57</xdr:row>
      <xdr:rowOff>97642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2908300" y="9444292"/>
          <a:ext cx="889000" cy="426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92064</xdr:rowOff>
    </xdr:from>
    <xdr:to>
      <xdr:col>20</xdr:col>
      <xdr:colOff>38100</xdr:colOff>
      <xdr:row>57</xdr:row>
      <xdr:rowOff>22214</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746500" y="969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13341</xdr:rowOff>
    </xdr:from>
    <xdr:ext cx="534377"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530111" y="978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41411</xdr:rowOff>
    </xdr:from>
    <xdr:to>
      <xdr:col>15</xdr:col>
      <xdr:colOff>50800</xdr:colOff>
      <xdr:row>57</xdr:row>
      <xdr:rowOff>97642</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019300" y="9471161"/>
          <a:ext cx="889000" cy="399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98927</xdr:rowOff>
    </xdr:from>
    <xdr:to>
      <xdr:col>15</xdr:col>
      <xdr:colOff>101600</xdr:colOff>
      <xdr:row>57</xdr:row>
      <xdr:rowOff>29077</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857500" y="970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45604</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641111" y="947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41411</xdr:rowOff>
    </xdr:from>
    <xdr:to>
      <xdr:col>10</xdr:col>
      <xdr:colOff>114300</xdr:colOff>
      <xdr:row>57</xdr:row>
      <xdr:rowOff>162437</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1130300" y="9471161"/>
          <a:ext cx="889000" cy="463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9933</xdr:rowOff>
    </xdr:from>
    <xdr:to>
      <xdr:col>10</xdr:col>
      <xdr:colOff>165100</xdr:colOff>
      <xdr:row>54</xdr:row>
      <xdr:rowOff>111533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968500" y="926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128060</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719795" y="9043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151152</xdr:rowOff>
    </xdr:from>
    <xdr:to>
      <xdr:col>6</xdr:col>
      <xdr:colOff>38100</xdr:colOff>
      <xdr:row>57</xdr:row>
      <xdr:rowOff>81302</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079500" y="975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97829</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63111" y="9527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107444</xdr:rowOff>
    </xdr:from>
    <xdr:to>
      <xdr:col>24</xdr:col>
      <xdr:colOff>114300</xdr:colOff>
      <xdr:row>57</xdr:row>
      <xdr:rowOff>37594</xdr:rowOff>
    </xdr:to>
    <xdr:sp macro="" textlink="">
      <xdr:nvSpPr>
        <xdr:cNvPr id="133" name="楕円 132">
          <a:extLst>
            <a:ext uri="{FF2B5EF4-FFF2-40B4-BE49-F238E27FC236}">
              <a16:creationId xmlns:a16="http://schemas.microsoft.com/office/drawing/2014/main" id="{00000000-0008-0000-0700-000085000000}"/>
            </a:ext>
          </a:extLst>
        </xdr:cNvPr>
        <xdr:cNvSpPr/>
      </xdr:nvSpPr>
      <xdr:spPr>
        <a:xfrm>
          <a:off x="4584700" y="970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85871</xdr:rowOff>
    </xdr:from>
    <xdr:ext cx="534377" cy="259045"/>
    <xdr:sp macro=""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686300" y="968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135192</xdr:rowOff>
    </xdr:from>
    <xdr:to>
      <xdr:col>20</xdr:col>
      <xdr:colOff>38100</xdr:colOff>
      <xdr:row>55</xdr:row>
      <xdr:rowOff>65342</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3746500" y="9393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81869</xdr:rowOff>
    </xdr:from>
    <xdr:ext cx="59901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497795" y="9168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46842</xdr:rowOff>
    </xdr:from>
    <xdr:to>
      <xdr:col>15</xdr:col>
      <xdr:colOff>101600</xdr:colOff>
      <xdr:row>57</xdr:row>
      <xdr:rowOff>148442</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2857500" y="981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139569</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41111" y="991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162061</xdr:rowOff>
    </xdr:from>
    <xdr:to>
      <xdr:col>10</xdr:col>
      <xdr:colOff>165100</xdr:colOff>
      <xdr:row>55</xdr:row>
      <xdr:rowOff>92211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1968500" y="942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83338</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719795" y="9513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111637</xdr:rowOff>
    </xdr:from>
    <xdr:to>
      <xdr:col>6</xdr:col>
      <xdr:colOff>38100</xdr:colOff>
      <xdr:row>58</xdr:row>
      <xdr:rowOff>41787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079500" y="9884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32914</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863111" y="9977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17235</xdr:rowOff>
    </xdr:from>
    <xdr:to>
      <xdr:col>24</xdr:col>
      <xdr:colOff>62865</xdr:colOff>
      <xdr:row>79</xdr:row>
      <xdr:rowOff>15255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90185"/>
          <a:ext cx="1270" cy="1369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19082</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563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15255</xdr:rowOff>
    </xdr:from>
    <xdr:to>
      <xdr:col>24</xdr:col>
      <xdr:colOff>152400</xdr:colOff>
      <xdr:row>79</xdr:row>
      <xdr:rowOff>15255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559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135362</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65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253,500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17235</xdr:rowOff>
    </xdr:from>
    <xdr:to>
      <xdr:col>24</xdr:col>
      <xdr:colOff>152400</xdr:colOff>
      <xdr:row>71</xdr:row>
      <xdr:rowOff>17235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90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150944</xdr:rowOff>
    </xdr:from>
    <xdr:to>
      <xdr:col>24</xdr:col>
      <xdr:colOff>63500</xdr:colOff>
      <xdr:row>77</xdr:row>
      <xdr:rowOff>98923</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181144"/>
          <a:ext cx="838200" cy="119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127061</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8143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104184</xdr:rowOff>
    </xdr:from>
    <xdr:to>
      <xdr:col>24</xdr:col>
      <xdr:colOff>114300</xdr:colOff>
      <xdr:row>76</xdr:row>
      <xdr:rowOff>34333</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629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94785</xdr:rowOff>
    </xdr:from>
    <xdr:to>
      <xdr:col>19</xdr:col>
      <xdr:colOff>177800</xdr:colOff>
      <xdr:row>77</xdr:row>
      <xdr:rowOff>98923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3124985"/>
          <a:ext cx="889000" cy="175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44258</xdr:rowOff>
    </xdr:from>
    <xdr:to>
      <xdr:col>20</xdr:col>
      <xdr:colOff>38100</xdr:colOff>
      <xdr:row>76</xdr:row>
      <xdr:rowOff>145858</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07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162385</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849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94785</xdr:rowOff>
    </xdr:from>
    <xdr:to>
      <xdr:col>15</xdr:col>
      <xdr:colOff>50800</xdr:colOff>
      <xdr:row>78</xdr:row>
      <xdr:rowOff>68616</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124985"/>
          <a:ext cx="889000" cy="316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124801</xdr:rowOff>
    </xdr:from>
    <xdr:to>
      <xdr:col>15</xdr:col>
      <xdr:colOff>101600</xdr:colOff>
      <xdr:row>76</xdr:row>
      <xdr:rowOff>54952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98355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71478</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758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68616</xdr:rowOff>
    </xdr:from>
    <xdr:to>
      <xdr:col>10</xdr:col>
      <xdr:colOff>114300</xdr:colOff>
      <xdr:row>78</xdr:row>
      <xdr:rowOff>87525</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441716"/>
          <a:ext cx="889000" cy="18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60520</xdr:rowOff>
    </xdr:from>
    <xdr:to>
      <xdr:col>10</xdr:col>
      <xdr:colOff>165100</xdr:colOff>
      <xdr:row>77</xdr:row>
      <xdr:rowOff>162120</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262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7197</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037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119010</xdr:rowOff>
    </xdr:from>
    <xdr:to>
      <xdr:col>6</xdr:col>
      <xdr:colOff>38100</xdr:colOff>
      <xdr:row>78</xdr:row>
      <xdr:rowOff>49160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32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65687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095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100144</xdr:rowOff>
    </xdr:from>
    <xdr:to>
      <xdr:col>24</xdr:col>
      <xdr:colOff>114300</xdr:colOff>
      <xdr:row>77</xdr:row>
      <xdr:rowOff>30294</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130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78571</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108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48123</xdr:rowOff>
    </xdr:from>
    <xdr:to>
      <xdr:col>20</xdr:col>
      <xdr:colOff>38100</xdr:colOff>
      <xdr:row>77</xdr:row>
      <xdr:rowOff>149723</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249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140850</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342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43985</xdr:rowOff>
    </xdr:from>
    <xdr:to>
      <xdr:col>15</xdr:col>
      <xdr:colOff>101600</xdr:colOff>
      <xdr:row>76</xdr:row>
      <xdr:rowOff>145585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07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136712</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166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17816</xdr:rowOff>
    </xdr:from>
    <xdr:to>
      <xdr:col>10</xdr:col>
      <xdr:colOff>165100</xdr:colOff>
      <xdr:row>78</xdr:row>
      <xdr:rowOff>119416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39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110543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483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36725</xdr:rowOff>
    </xdr:from>
    <xdr:to>
      <xdr:col>6</xdr:col>
      <xdr:colOff>38100</xdr:colOff>
      <xdr:row>78</xdr:row>
      <xdr:rowOff>138325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40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129452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502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83627</xdr:rowOff>
    </xdr:from>
    <xdr:to>
      <xdr:col>24</xdr:col>
      <xdr:colOff>62865</xdr:colOff>
      <xdr:row>99</xdr:row>
      <xdr:rowOff>18509</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685577"/>
          <a:ext cx="1270" cy="1306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22336</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99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18509</xdr:rowOff>
    </xdr:from>
    <xdr:to>
      <xdr:col>24</xdr:col>
      <xdr:colOff>152400</xdr:colOff>
      <xdr:row>99</xdr:row>
      <xdr:rowOff>18509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992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30304</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460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104,934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83627</xdr:rowOff>
    </xdr:from>
    <xdr:to>
      <xdr:col>24</xdr:col>
      <xdr:colOff>152400</xdr:colOff>
      <xdr:row>91</xdr:row>
      <xdr:rowOff>83627</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685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89554</xdr:rowOff>
    </xdr:from>
    <xdr:to>
      <xdr:col>24</xdr:col>
      <xdr:colOff>63500</xdr:colOff>
      <xdr:row>97</xdr:row>
      <xdr:rowOff>96348</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3797300" y="16720204"/>
          <a:ext cx="838200" cy="6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17398</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4765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165971</xdr:rowOff>
    </xdr:from>
    <xdr:to>
      <xdr:col>24</xdr:col>
      <xdr:colOff>114300</xdr:colOff>
      <xdr:row>97</xdr:row>
      <xdr:rowOff>96121</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62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96675</xdr:rowOff>
    </xdr:from>
    <xdr:to>
      <xdr:col>19</xdr:col>
      <xdr:colOff>177800</xdr:colOff>
      <xdr:row>97</xdr:row>
      <xdr:rowOff>89554</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908300" y="16555875"/>
          <a:ext cx="889000" cy="164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110306</xdr:rowOff>
    </xdr:from>
    <xdr:to>
      <xdr:col>20</xdr:col>
      <xdr:colOff>38100</xdr:colOff>
      <xdr:row>97</xdr:row>
      <xdr:rowOff>40456</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56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56983</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344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89</xdr:row>
      <xdr:rowOff>132924</xdr:rowOff>
    </xdr:from>
    <xdr:to>
      <xdr:col>15</xdr:col>
      <xdr:colOff>50800</xdr:colOff>
      <xdr:row>96</xdr:row>
      <xdr:rowOff>96675</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2019300" y="15391974"/>
          <a:ext cx="889000" cy="1163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94664</xdr:rowOff>
    </xdr:from>
    <xdr:to>
      <xdr:col>15</xdr:col>
      <xdr:colOff>101600</xdr:colOff>
      <xdr:row>97</xdr:row>
      <xdr:rowOff>24814</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553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15941</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64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89</xdr:row>
      <xdr:rowOff>132924</xdr:rowOff>
    </xdr:from>
    <xdr:to>
      <xdr:col>10</xdr:col>
      <xdr:colOff>114300</xdr:colOff>
      <xdr:row>96</xdr:row>
      <xdr:rowOff>124335</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5391974"/>
          <a:ext cx="889000" cy="1191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7437</xdr:rowOff>
    </xdr:from>
    <xdr:to>
      <xdr:col>10</xdr:col>
      <xdr:colOff>165100</xdr:colOff>
      <xdr:row>97</xdr:row>
      <xdr:rowOff>109037</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63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100164</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730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92459</xdr:rowOff>
    </xdr:from>
    <xdr:to>
      <xdr:col>6</xdr:col>
      <xdr:colOff>38100</xdr:colOff>
      <xdr:row>98</xdr:row>
      <xdr:rowOff>22609</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723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13736</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815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45548</xdr:rowOff>
    </xdr:from>
    <xdr:to>
      <xdr:col>24</xdr:col>
      <xdr:colOff>114300</xdr:colOff>
      <xdr:row>97</xdr:row>
      <xdr:rowOff>147148</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676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23975</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654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38754</xdr:rowOff>
    </xdr:from>
    <xdr:to>
      <xdr:col>20</xdr:col>
      <xdr:colOff>38100</xdr:colOff>
      <xdr:row>97</xdr:row>
      <xdr:rowOff>140354</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66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131481</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762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45875</xdr:rowOff>
    </xdr:from>
    <xdr:to>
      <xdr:col>15</xdr:col>
      <xdr:colOff>101600</xdr:colOff>
      <xdr:row>96</xdr:row>
      <xdr:rowOff>147475</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50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164002</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280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89</xdr:row>
      <xdr:rowOff>82124</xdr:rowOff>
    </xdr:from>
    <xdr:to>
      <xdr:col>10</xdr:col>
      <xdr:colOff>165100</xdr:colOff>
      <xdr:row>90</xdr:row>
      <xdr:rowOff>12274</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5341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88</xdr:row>
      <xdr:rowOff>28801</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19795" y="15116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73535</xdr:rowOff>
    </xdr:from>
    <xdr:to>
      <xdr:col>6</xdr:col>
      <xdr:colOff>38100</xdr:colOff>
      <xdr:row>97</xdr:row>
      <xdr:rowOff>3685</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53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20212</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307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23206</xdr:rowOff>
    </xdr:from>
    <xdr:to>
      <xdr:col>54</xdr:col>
      <xdr:colOff>189865</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166706"/>
          <a:ext cx="1270" cy="1488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141333</xdr:rowOff>
    </xdr:from>
    <xdr:ext cx="534377"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494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23206</xdr:rowOff>
    </xdr:from>
    <xdr:to>
      <xdr:col>55</xdr:col>
      <xdr:colOff>88900</xdr:colOff>
      <xdr:row>30</xdr:row>
      <xdr:rowOff>23206</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166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138969</xdr:rowOff>
    </xdr:from>
    <xdr:to>
      <xdr:col>55</xdr:col>
      <xdr:colOff>0</xdr:colOff>
      <xdr:row>38</xdr:row>
      <xdr:rowOff>27137</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9639300" y="6311169"/>
          <a:ext cx="838200" cy="231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125209</xdr:rowOff>
    </xdr:from>
    <xdr:ext cx="469744"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4688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146781</xdr:rowOff>
    </xdr:from>
    <xdr:to>
      <xdr:col>55</xdr:col>
      <xdr:colOff>50800</xdr:colOff>
      <xdr:row>38</xdr:row>
      <xdr:rowOff>76932</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49043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169418</xdr:rowOff>
    </xdr:from>
    <xdr:to>
      <xdr:col>50</xdr:col>
      <xdr:colOff>114300</xdr:colOff>
      <xdr:row>38</xdr:row>
      <xdr:rowOff>27137</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8750300" y="6341618"/>
          <a:ext cx="889000" cy="20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148244</xdr:rowOff>
    </xdr:from>
    <xdr:to>
      <xdr:col>50</xdr:col>
      <xdr:colOff>165100</xdr:colOff>
      <xdr:row>38</xdr:row>
      <xdr:rowOff>78394</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491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69521</xdr:rowOff>
    </xdr:from>
    <xdr:ext cx="469744"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04428" y="6584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169418</xdr:rowOff>
    </xdr:from>
    <xdr:to>
      <xdr:col>45</xdr:col>
      <xdr:colOff>177800</xdr:colOff>
      <xdr:row>38</xdr:row>
      <xdr:rowOff>91968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7861300" y="6341618"/>
          <a:ext cx="889000" cy="265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146964</xdr:rowOff>
    </xdr:from>
    <xdr:to>
      <xdr:col>46</xdr:col>
      <xdr:colOff>38100</xdr:colOff>
      <xdr:row>38</xdr:row>
      <xdr:rowOff>77115</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4906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68242</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15428" y="6583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88402</xdr:rowOff>
    </xdr:from>
    <xdr:to>
      <xdr:col>41</xdr:col>
      <xdr:colOff>50800</xdr:colOff>
      <xdr:row>38</xdr:row>
      <xdr:rowOff>91968</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6603502"/>
          <a:ext cx="889000" cy="3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147330</xdr:rowOff>
    </xdr:from>
    <xdr:to>
      <xdr:col>41</xdr:col>
      <xdr:colOff>101600</xdr:colOff>
      <xdr:row>38</xdr:row>
      <xdr:rowOff>77481</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4909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94007</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26428" y="626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135626</xdr:rowOff>
    </xdr:from>
    <xdr:to>
      <xdr:col>36</xdr:col>
      <xdr:colOff>165100</xdr:colOff>
      <xdr:row>38</xdr:row>
      <xdr:rowOff>65776</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47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82303</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37428" y="6254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88169</xdr:rowOff>
    </xdr:from>
    <xdr:to>
      <xdr:col>55</xdr:col>
      <xdr:colOff>50800</xdr:colOff>
      <xdr:row>37</xdr:row>
      <xdr:rowOff>18319</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260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111046</xdr:rowOff>
    </xdr:from>
    <xdr:ext cx="469744"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111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147787</xdr:rowOff>
    </xdr:from>
    <xdr:to>
      <xdr:col>50</xdr:col>
      <xdr:colOff>165100</xdr:colOff>
      <xdr:row>38</xdr:row>
      <xdr:rowOff>77938</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49143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94464</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04428" y="6266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118618</xdr:rowOff>
    </xdr:from>
    <xdr:to>
      <xdr:col>46</xdr:col>
      <xdr:colOff>38100</xdr:colOff>
      <xdr:row>37</xdr:row>
      <xdr:rowOff>48768</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290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65295</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15428" y="6066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41168</xdr:rowOff>
    </xdr:from>
    <xdr:to>
      <xdr:col>41</xdr:col>
      <xdr:colOff>101600</xdr:colOff>
      <xdr:row>38</xdr:row>
      <xdr:rowOff>142768</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55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133895</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72017" y="6648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37602</xdr:rowOff>
    </xdr:from>
    <xdr:to>
      <xdr:col>36</xdr:col>
      <xdr:colOff>165100</xdr:colOff>
      <xdr:row>38</xdr:row>
      <xdr:rowOff>139202</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552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130329</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83017" y="66454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123787</xdr:rowOff>
    </xdr:from>
    <xdr:to>
      <xdr:col>54</xdr:col>
      <xdr:colOff>189865</xdr:colOff>
      <xdr:row>59</xdr:row>
      <xdr:rowOff>23190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867737"/>
          <a:ext cx="1270" cy="1271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27017</xdr:rowOff>
    </xdr:from>
    <xdr:ext cx="469744"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142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23190</xdr:rowOff>
    </xdr:from>
    <xdr:to>
      <xdr:col>55</xdr:col>
      <xdr:colOff>88900</xdr:colOff>
      <xdr:row>59</xdr:row>
      <xdr:rowOff>23190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138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70464</xdr:rowOff>
    </xdr:from>
    <xdr:ext cx="599010"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642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101,753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123787</xdr:rowOff>
    </xdr:from>
    <xdr:to>
      <xdr:col>55</xdr:col>
      <xdr:colOff>88900</xdr:colOff>
      <xdr:row>51</xdr:row>
      <xdr:rowOff>123787</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867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146444</xdr:rowOff>
    </xdr:from>
    <xdr:to>
      <xdr:col>55</xdr:col>
      <xdr:colOff>0</xdr:colOff>
      <xdr:row>58</xdr:row>
      <xdr:rowOff>156908</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10090544"/>
          <a:ext cx="838200" cy="10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7752</xdr:rowOff>
    </xdr:from>
    <xdr:ext cx="534377"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780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156325</xdr:rowOff>
    </xdr:from>
    <xdr:to>
      <xdr:col>55</xdr:col>
      <xdr:colOff>50800</xdr:colOff>
      <xdr:row>58</xdr:row>
      <xdr:rowOff>86475</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928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114833</xdr:rowOff>
    </xdr:from>
    <xdr:to>
      <xdr:col>50</xdr:col>
      <xdr:colOff>114300</xdr:colOff>
      <xdr:row>58</xdr:row>
      <xdr:rowOff>156908</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8750300" y="10058933"/>
          <a:ext cx="889000" cy="42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150965</xdr:rowOff>
    </xdr:from>
    <xdr:to>
      <xdr:col>50</xdr:col>
      <xdr:colOff>165100</xdr:colOff>
      <xdr:row>58</xdr:row>
      <xdr:rowOff>81115</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92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97642</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72111" y="9698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114833</xdr:rowOff>
    </xdr:from>
    <xdr:to>
      <xdr:col>45</xdr:col>
      <xdr:colOff>177800</xdr:colOff>
      <xdr:row>58</xdr:row>
      <xdr:rowOff>134950</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10058933"/>
          <a:ext cx="889000" cy="2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156769</xdr:rowOff>
    </xdr:from>
    <xdr:to>
      <xdr:col>46</xdr:col>
      <xdr:colOff>38100</xdr:colOff>
      <xdr:row>58</xdr:row>
      <xdr:rowOff>86919</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92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103446</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83111" y="9704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131940</xdr:rowOff>
    </xdr:from>
    <xdr:to>
      <xdr:col>41</xdr:col>
      <xdr:colOff>50800</xdr:colOff>
      <xdr:row>58</xdr:row>
      <xdr:rowOff>134950</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6972300" y="10076040"/>
          <a:ext cx="889000" cy="3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3607</xdr:rowOff>
    </xdr:from>
    <xdr:to>
      <xdr:col>41</xdr:col>
      <xdr:colOff>101600</xdr:colOff>
      <xdr:row>58</xdr:row>
      <xdr:rowOff>105207</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947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121734</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94111" y="9722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164312</xdr:rowOff>
    </xdr:from>
    <xdr:to>
      <xdr:col>36</xdr:col>
      <xdr:colOff>165100</xdr:colOff>
      <xdr:row>58</xdr:row>
      <xdr:rowOff>94462</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936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110989</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05111" y="9712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95644</xdr:rowOff>
    </xdr:from>
    <xdr:to>
      <xdr:col>55</xdr:col>
      <xdr:colOff>50800</xdr:colOff>
      <xdr:row>59</xdr:row>
      <xdr:rowOff>25794</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10039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10571</xdr:rowOff>
    </xdr:from>
    <xdr:ext cx="469744"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954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106108</xdr:rowOff>
    </xdr:from>
    <xdr:to>
      <xdr:col>50</xdr:col>
      <xdr:colOff>165100</xdr:colOff>
      <xdr:row>59</xdr:row>
      <xdr:rowOff>36258</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1005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27385</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04428" y="1014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64033</xdr:rowOff>
    </xdr:from>
    <xdr:to>
      <xdr:col>46</xdr:col>
      <xdr:colOff>38100</xdr:colOff>
      <xdr:row>58</xdr:row>
      <xdr:rowOff>165633</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1000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156760</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15428" y="10100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84150</xdr:rowOff>
    </xdr:from>
    <xdr:to>
      <xdr:col>41</xdr:col>
      <xdr:colOff>101600</xdr:colOff>
      <xdr:row>59</xdr:row>
      <xdr:rowOff>14300</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1002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5427</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626428" y="1012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81140</xdr:rowOff>
    </xdr:from>
    <xdr:to>
      <xdr:col>36</xdr:col>
      <xdr:colOff>165100</xdr:colOff>
      <xdr:row>59</xdr:row>
      <xdr:rowOff>11290</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1002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2417</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37428" y="10117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26791</xdr:rowOff>
    </xdr:from>
    <xdr:to>
      <xdr:col>54</xdr:col>
      <xdr:colOff>189865</xdr:colOff>
      <xdr:row>79</xdr:row>
      <xdr:rowOff>3854</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199741"/>
          <a:ext cx="1270" cy="1348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7681</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552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3854</xdr:rowOff>
    </xdr:from>
    <xdr:to>
      <xdr:col>55</xdr:col>
      <xdr:colOff>88900</xdr:colOff>
      <xdr:row>79</xdr:row>
      <xdr:rowOff>3854</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54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144918</xdr:rowOff>
    </xdr:from>
    <xdr:ext cx="534377"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1974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72,927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26791</xdr:rowOff>
    </xdr:from>
    <xdr:to>
      <xdr:col>55</xdr:col>
      <xdr:colOff>88900</xdr:colOff>
      <xdr:row>71</xdr:row>
      <xdr:rowOff>26791</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199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123946</xdr:rowOff>
    </xdr:from>
    <xdr:to>
      <xdr:col>55</xdr:col>
      <xdr:colOff>0</xdr:colOff>
      <xdr:row>78</xdr:row>
      <xdr:rowOff>66453</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9639300" y="13325596"/>
          <a:ext cx="838200" cy="113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75316</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105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52439</xdr:rowOff>
    </xdr:from>
    <xdr:to>
      <xdr:col>55</xdr:col>
      <xdr:colOff>50800</xdr:colOff>
      <xdr:row>77</xdr:row>
      <xdr:rowOff>154039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25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60147</xdr:rowOff>
    </xdr:from>
    <xdr:to>
      <xdr:col>50</xdr:col>
      <xdr:colOff>114300</xdr:colOff>
      <xdr:row>78</xdr:row>
      <xdr:rowOff>66453</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8750300" y="13433247"/>
          <a:ext cx="889000" cy="6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8985</xdr:rowOff>
    </xdr:from>
    <xdr:to>
      <xdr:col>50</xdr:col>
      <xdr:colOff>165100</xdr:colOff>
      <xdr:row>77</xdr:row>
      <xdr:rowOff>110585</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21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127112</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2985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60147</xdr:rowOff>
    </xdr:from>
    <xdr:to>
      <xdr:col>45</xdr:col>
      <xdr:colOff>177800</xdr:colOff>
      <xdr:row>78</xdr:row>
      <xdr:rowOff>144348</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7861300" y="13433247"/>
          <a:ext cx="889000" cy="84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19292</xdr:rowOff>
    </xdr:from>
    <xdr:to>
      <xdr:col>46</xdr:col>
      <xdr:colOff>38100</xdr:colOff>
      <xdr:row>77</xdr:row>
      <xdr:rowOff>120892</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22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137419</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299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144348</xdr:rowOff>
    </xdr:from>
    <xdr:to>
      <xdr:col>41</xdr:col>
      <xdr:colOff>50800</xdr:colOff>
      <xdr:row>78</xdr:row>
      <xdr:rowOff>166142</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6972300" y="13517448"/>
          <a:ext cx="889000" cy="21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149079</xdr:rowOff>
    </xdr:from>
    <xdr:to>
      <xdr:col>41</xdr:col>
      <xdr:colOff>101600</xdr:colOff>
      <xdr:row>77</xdr:row>
      <xdr:rowOff>79229</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17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95756</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2954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103530</xdr:rowOff>
    </xdr:from>
    <xdr:to>
      <xdr:col>36</xdr:col>
      <xdr:colOff>165100</xdr:colOff>
      <xdr:row>78</xdr:row>
      <xdr:rowOff>33680</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3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50207</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308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73146</xdr:rowOff>
    </xdr:from>
    <xdr:to>
      <xdr:col>55</xdr:col>
      <xdr:colOff>50800</xdr:colOff>
      <xdr:row>78</xdr:row>
      <xdr:rowOff>3296</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27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51573</xdr:rowOff>
    </xdr:from>
    <xdr:ext cx="534377"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25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15653</xdr:rowOff>
    </xdr:from>
    <xdr:to>
      <xdr:col>50</xdr:col>
      <xdr:colOff>165100</xdr:colOff>
      <xdr:row>78</xdr:row>
      <xdr:rowOff>117253</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388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108380</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404428" y="13481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9347</xdr:rowOff>
    </xdr:from>
    <xdr:to>
      <xdr:col>46</xdr:col>
      <xdr:colOff>38100</xdr:colOff>
      <xdr:row>78</xdr:row>
      <xdr:rowOff>110947</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382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102074</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515428" y="13475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93548</xdr:rowOff>
    </xdr:from>
    <xdr:to>
      <xdr:col>41</xdr:col>
      <xdr:colOff>101600</xdr:colOff>
      <xdr:row>79</xdr:row>
      <xdr:rowOff>23698</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46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14825</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26428" y="13559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115342</xdr:rowOff>
    </xdr:from>
    <xdr:to>
      <xdr:col>36</xdr:col>
      <xdr:colOff>165100</xdr:colOff>
      <xdr:row>79</xdr:row>
      <xdr:rowOff>45492</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48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36619</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37428" y="13581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167997</xdr:rowOff>
    </xdr:from>
    <xdr:to>
      <xdr:col>54</xdr:col>
      <xdr:colOff>189865</xdr:colOff>
      <xdr:row>99</xdr:row>
      <xdr:rowOff>67610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598497"/>
          <a:ext cx="1270" cy="1442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71437</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704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67610</xdr:rowOff>
    </xdr:from>
    <xdr:to>
      <xdr:col>55</xdr:col>
      <xdr:colOff>88900</xdr:colOff>
      <xdr:row>99</xdr:row>
      <xdr:rowOff>67610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704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114674</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373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110,267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167997</xdr:rowOff>
    </xdr:from>
    <xdr:to>
      <xdr:col>55</xdr:col>
      <xdr:colOff>88900</xdr:colOff>
      <xdr:row>90</xdr:row>
      <xdr:rowOff>167997</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598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1707</xdr:rowOff>
    </xdr:from>
    <xdr:to>
      <xdr:col>55</xdr:col>
      <xdr:colOff>0</xdr:colOff>
      <xdr:row>98</xdr:row>
      <xdr:rowOff>159327</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9639300" y="16803807"/>
          <a:ext cx="838200" cy="15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11667</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4708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160240</xdr:rowOff>
    </xdr:from>
    <xdr:to>
      <xdr:col>55</xdr:col>
      <xdr:colOff>50800</xdr:colOff>
      <xdr:row>97</xdr:row>
      <xdr:rowOff>90390</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61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73912</xdr:rowOff>
    </xdr:from>
    <xdr:to>
      <xdr:col>50</xdr:col>
      <xdr:colOff>114300</xdr:colOff>
      <xdr:row>98</xdr:row>
      <xdr:rowOff>159327</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8750300" y="16876012"/>
          <a:ext cx="889000" cy="85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144041</xdr:rowOff>
    </xdr:from>
    <xdr:to>
      <xdr:col>50</xdr:col>
      <xdr:colOff>165100</xdr:colOff>
      <xdr:row>97</xdr:row>
      <xdr:rowOff>74191</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60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90718</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378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39215</xdr:rowOff>
    </xdr:from>
    <xdr:to>
      <xdr:col>45</xdr:col>
      <xdr:colOff>177800</xdr:colOff>
      <xdr:row>98</xdr:row>
      <xdr:rowOff>73912</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7861300" y="16841315"/>
          <a:ext cx="889000" cy="3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156239</xdr:rowOff>
    </xdr:from>
    <xdr:to>
      <xdr:col>46</xdr:col>
      <xdr:colOff>38100</xdr:colOff>
      <xdr:row>97</xdr:row>
      <xdr:rowOff>86389</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61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102916</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39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22363</xdr:rowOff>
    </xdr:from>
    <xdr:to>
      <xdr:col>41</xdr:col>
      <xdr:colOff>50800</xdr:colOff>
      <xdr:row>98</xdr:row>
      <xdr:rowOff>39215</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6972300" y="16824463"/>
          <a:ext cx="889000" cy="16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157398</xdr:rowOff>
    </xdr:from>
    <xdr:to>
      <xdr:col>41</xdr:col>
      <xdr:colOff>101600</xdr:colOff>
      <xdr:row>97</xdr:row>
      <xdr:rowOff>87548</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616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104075</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39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170723</xdr:rowOff>
    </xdr:from>
    <xdr:to>
      <xdr:col>36</xdr:col>
      <xdr:colOff>165100</xdr:colOff>
      <xdr:row>97</xdr:row>
      <xdr:rowOff>100873</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62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117400</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40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122357</xdr:rowOff>
    </xdr:from>
    <xdr:to>
      <xdr:col>55</xdr:col>
      <xdr:colOff>50800</xdr:colOff>
      <xdr:row>98</xdr:row>
      <xdr:rowOff>52507</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753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100784</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731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108527</xdr:rowOff>
    </xdr:from>
    <xdr:to>
      <xdr:col>50</xdr:col>
      <xdr:colOff>165100</xdr:colOff>
      <xdr:row>99</xdr:row>
      <xdr:rowOff>38677</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910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29804</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7003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23112</xdr:rowOff>
    </xdr:from>
    <xdr:to>
      <xdr:col>46</xdr:col>
      <xdr:colOff>38100</xdr:colOff>
      <xdr:row>98</xdr:row>
      <xdr:rowOff>124712</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82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115839</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917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159865</xdr:rowOff>
    </xdr:from>
    <xdr:to>
      <xdr:col>41</xdr:col>
      <xdr:colOff>101600</xdr:colOff>
      <xdr:row>98</xdr:row>
      <xdr:rowOff>90015</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79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81142</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883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143013</xdr:rowOff>
    </xdr:from>
    <xdr:to>
      <xdr:col>36</xdr:col>
      <xdr:colOff>165100</xdr:colOff>
      <xdr:row>98</xdr:row>
      <xdr:rowOff>73163</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773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64290</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866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118212</xdr:rowOff>
    </xdr:from>
    <xdr:to>
      <xdr:col>85</xdr:col>
      <xdr:colOff>126364</xdr:colOff>
      <xdr:row>38</xdr:row>
      <xdr:rowOff>112908</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261712"/>
          <a:ext cx="1269" cy="1366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116735</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63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112908</xdr:rowOff>
    </xdr:from>
    <xdr:to>
      <xdr:col>86</xdr:col>
      <xdr:colOff>25400</xdr:colOff>
      <xdr:row>38</xdr:row>
      <xdr:rowOff>112908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628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64889</xdr:rowOff>
    </xdr:from>
    <xdr:ext cx="534377"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03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40,470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118212</xdr:rowOff>
    </xdr:from>
    <xdr:to>
      <xdr:col>86</xdr:col>
      <xdr:colOff>25400</xdr:colOff>
      <xdr:row>30</xdr:row>
      <xdr:rowOff>118212</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261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88859</xdr:rowOff>
    </xdr:from>
    <xdr:to>
      <xdr:col>85</xdr:col>
      <xdr:colOff>127000</xdr:colOff>
      <xdr:row>38</xdr:row>
      <xdr:rowOff>67371</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481300" y="6432509"/>
          <a:ext cx="838200" cy="149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105559</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106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82682</xdr:rowOff>
    </xdr:from>
    <xdr:to>
      <xdr:col>85</xdr:col>
      <xdr:colOff>177800</xdr:colOff>
      <xdr:row>37</xdr:row>
      <xdr:rowOff>12832</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254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67371</xdr:rowOff>
    </xdr:from>
    <xdr:to>
      <xdr:col>81</xdr:col>
      <xdr:colOff>50800</xdr:colOff>
      <xdr:row>38</xdr:row>
      <xdr:rowOff>113091</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4592300" y="6582471"/>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138186</xdr:rowOff>
    </xdr:from>
    <xdr:to>
      <xdr:col>81</xdr:col>
      <xdr:colOff>101600</xdr:colOff>
      <xdr:row>37</xdr:row>
      <xdr:rowOff>68336</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310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84863</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085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106599</xdr:rowOff>
    </xdr:from>
    <xdr:to>
      <xdr:col>76</xdr:col>
      <xdr:colOff>114300</xdr:colOff>
      <xdr:row>38</xdr:row>
      <xdr:rowOff>113091</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3703300" y="6621699"/>
          <a:ext cx="889000" cy="6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130322</xdr:rowOff>
    </xdr:from>
    <xdr:to>
      <xdr:col>76</xdr:col>
      <xdr:colOff>165100</xdr:colOff>
      <xdr:row>37</xdr:row>
      <xdr:rowOff>60472</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302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76999</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077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106599</xdr:rowOff>
    </xdr:from>
    <xdr:to>
      <xdr:col>71</xdr:col>
      <xdr:colOff>177800</xdr:colOff>
      <xdr:row>38</xdr:row>
      <xdr:rowOff>120726</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2814300" y="6621699"/>
          <a:ext cx="889000" cy="14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114000</xdr:rowOff>
    </xdr:from>
    <xdr:to>
      <xdr:col>72</xdr:col>
      <xdr:colOff>38100</xdr:colOff>
      <xdr:row>37</xdr:row>
      <xdr:rowOff>44150</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2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60677</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06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126253</xdr:rowOff>
    </xdr:from>
    <xdr:to>
      <xdr:col>67</xdr:col>
      <xdr:colOff>101600</xdr:colOff>
      <xdr:row>37</xdr:row>
      <xdr:rowOff>56403</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72930</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07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38059</xdr:rowOff>
    </xdr:from>
    <xdr:to>
      <xdr:col>85</xdr:col>
      <xdr:colOff>177800</xdr:colOff>
      <xdr:row>37</xdr:row>
      <xdr:rowOff>139659</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381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16486</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360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16571</xdr:rowOff>
    </xdr:from>
    <xdr:to>
      <xdr:col>81</xdr:col>
      <xdr:colOff>101600</xdr:colOff>
      <xdr:row>38</xdr:row>
      <xdr:rowOff>118171</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53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109298</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624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62291</xdr:rowOff>
    </xdr:from>
    <xdr:to>
      <xdr:col>76</xdr:col>
      <xdr:colOff>165100</xdr:colOff>
      <xdr:row>38</xdr:row>
      <xdr:rowOff>163891</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577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155018</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670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55799</xdr:rowOff>
    </xdr:from>
    <xdr:to>
      <xdr:col>72</xdr:col>
      <xdr:colOff>38100</xdr:colOff>
      <xdr:row>38</xdr:row>
      <xdr:rowOff>157399</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570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148526</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663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69926</xdr:rowOff>
    </xdr:from>
    <xdr:to>
      <xdr:col>67</xdr:col>
      <xdr:colOff>101600</xdr:colOff>
      <xdr:row>39</xdr:row>
      <xdr:rowOff>76</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585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162653</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677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71806</xdr:rowOff>
    </xdr:from>
    <xdr:to>
      <xdr:col>85</xdr:col>
      <xdr:colOff>126364</xdr:colOff>
      <xdr:row>59</xdr:row>
      <xdr:rowOff>55042</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815756"/>
          <a:ext cx="1269" cy="1354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58869</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1017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55042</xdr:rowOff>
    </xdr:from>
    <xdr:to>
      <xdr:col>86</xdr:col>
      <xdr:colOff>25400</xdr:colOff>
      <xdr:row>59</xdr:row>
      <xdr:rowOff>55042</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1017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18483</xdr:rowOff>
    </xdr:from>
    <xdr:ext cx="599010"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590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135,846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71806</xdr:rowOff>
    </xdr:from>
    <xdr:to>
      <xdr:col>86</xdr:col>
      <xdr:colOff>25400</xdr:colOff>
      <xdr:row>51</xdr:row>
      <xdr:rowOff>71806</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815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95288</xdr:rowOff>
    </xdr:from>
    <xdr:to>
      <xdr:col>85</xdr:col>
      <xdr:colOff>127000</xdr:colOff>
      <xdr:row>57</xdr:row>
      <xdr:rowOff>138011</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5481300" y="9867938"/>
          <a:ext cx="838200" cy="42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42118</xdr:rowOff>
    </xdr:from>
    <xdr:ext cx="534377"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643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19241</xdr:rowOff>
    </xdr:from>
    <xdr:to>
      <xdr:col>85</xdr:col>
      <xdr:colOff>177800</xdr:colOff>
      <xdr:row>57</xdr:row>
      <xdr:rowOff>120841</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791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99949</xdr:rowOff>
    </xdr:from>
    <xdr:to>
      <xdr:col>81</xdr:col>
      <xdr:colOff>50800</xdr:colOff>
      <xdr:row>57</xdr:row>
      <xdr:rowOff>138011</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4592300" y="9701149"/>
          <a:ext cx="889000" cy="209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37744</xdr:rowOff>
    </xdr:from>
    <xdr:to>
      <xdr:col>81</xdr:col>
      <xdr:colOff>101600</xdr:colOff>
      <xdr:row>57</xdr:row>
      <xdr:rowOff>139344</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81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155871</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14111" y="958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99949</xdr:rowOff>
    </xdr:from>
    <xdr:to>
      <xdr:col>76</xdr:col>
      <xdr:colOff>114300</xdr:colOff>
      <xdr:row>57</xdr:row>
      <xdr:rowOff>12</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3703300" y="9701149"/>
          <a:ext cx="889000" cy="7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64605</xdr:rowOff>
    </xdr:from>
    <xdr:to>
      <xdr:col>76</xdr:col>
      <xdr:colOff>165100</xdr:colOff>
      <xdr:row>57</xdr:row>
      <xdr:rowOff>166205</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83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157332</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325111" y="9929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12</xdr:rowOff>
    </xdr:from>
    <xdr:to>
      <xdr:col>71</xdr:col>
      <xdr:colOff>177800</xdr:colOff>
      <xdr:row>58</xdr:row>
      <xdr:rowOff>94107</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2814300" y="9772662"/>
          <a:ext cx="889000" cy="26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170599</xdr:rowOff>
    </xdr:from>
    <xdr:to>
      <xdr:col>72</xdr:col>
      <xdr:colOff>38100</xdr:colOff>
      <xdr:row>57</xdr:row>
      <xdr:rowOff>100749</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771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91876</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6111" y="986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37719</xdr:rowOff>
    </xdr:from>
    <xdr:to>
      <xdr:col>67</xdr:col>
      <xdr:colOff>101600</xdr:colOff>
      <xdr:row>57</xdr:row>
      <xdr:rowOff>139319</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810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155846</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58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44488</xdr:rowOff>
    </xdr:from>
    <xdr:to>
      <xdr:col>85</xdr:col>
      <xdr:colOff>177800</xdr:colOff>
      <xdr:row>57</xdr:row>
      <xdr:rowOff>146088</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817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22915</xdr:rowOff>
    </xdr:from>
    <xdr:ext cx="534377"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795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87211</xdr:rowOff>
    </xdr:from>
    <xdr:to>
      <xdr:col>81</xdr:col>
      <xdr:colOff>101600</xdr:colOff>
      <xdr:row>58</xdr:row>
      <xdr:rowOff>17361</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85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8488</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14111" y="9952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49149</xdr:rowOff>
    </xdr:from>
    <xdr:to>
      <xdr:col>76</xdr:col>
      <xdr:colOff>165100</xdr:colOff>
      <xdr:row>56</xdr:row>
      <xdr:rowOff>150749</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650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167276</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325111" y="9425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120662</xdr:rowOff>
    </xdr:from>
    <xdr:to>
      <xdr:col>72</xdr:col>
      <xdr:colOff>38100</xdr:colOff>
      <xdr:row>57</xdr:row>
      <xdr:rowOff>50812</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721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67339</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6111" y="9497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43307</xdr:rowOff>
    </xdr:from>
    <xdr:to>
      <xdr:col>67</xdr:col>
      <xdr:colOff>101600</xdr:colOff>
      <xdr:row>58</xdr:row>
      <xdr:rowOff>144907</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98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136034</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7111" y="10080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a:extLst>
            <a:ext uri="{FF2B5EF4-FFF2-40B4-BE49-F238E27FC236}">
              <a16:creationId xmlns:a16="http://schemas.microsoft.com/office/drawing/2014/main" id="{00000000-0008-0000-07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10999</xdr:rowOff>
    </xdr:from>
    <xdr:to>
      <xdr:col>85</xdr:col>
      <xdr:colOff>126364</xdr:colOff>
      <xdr:row>78</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6317595" y="12012499"/>
          <a:ext cx="1269" cy="1500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8" name="災害復旧費最小値テキスト">
          <a:extLst>
            <a:ext uri="{FF2B5EF4-FFF2-40B4-BE49-F238E27FC236}">
              <a16:creationId xmlns:a16="http://schemas.microsoft.com/office/drawing/2014/main" id="{00000000-0008-0000-0700-000074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129126</xdr:rowOff>
    </xdr:from>
    <xdr:ext cx="534377" cy="259045"/>
    <xdr:sp macro="" textlink="">
      <xdr:nvSpPr>
        <xdr:cNvPr id="630" name="災害復旧費最大値テキスト">
          <a:extLst>
            <a:ext uri="{FF2B5EF4-FFF2-40B4-BE49-F238E27FC236}">
              <a16:creationId xmlns:a16="http://schemas.microsoft.com/office/drawing/2014/main" id="{00000000-0008-0000-0700-000076020000}"/>
            </a:ext>
          </a:extLst>
        </xdr:cNvPr>
        <xdr:cNvSpPr txBox="1"/>
      </xdr:nvSpPr>
      <xdr:spPr>
        <a:xfrm>
          <a:off x="16370300" y="1178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65,630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10999</xdr:rowOff>
    </xdr:from>
    <xdr:to>
      <xdr:col>86</xdr:col>
      <xdr:colOff>25400</xdr:colOff>
      <xdr:row>70</xdr:row>
      <xdr:rowOff>10999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201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53827</xdr:rowOff>
    </xdr:from>
    <xdr:ext cx="469744" cy="259045"/>
    <xdr:sp macro="" textlink="">
      <xdr:nvSpPr>
        <xdr:cNvPr id="633" name="災害復旧費平均値テキスト">
          <a:extLst>
            <a:ext uri="{FF2B5EF4-FFF2-40B4-BE49-F238E27FC236}">
              <a16:creationId xmlns:a16="http://schemas.microsoft.com/office/drawing/2014/main" id="{00000000-0008-0000-0700-000079020000}"/>
            </a:ext>
          </a:extLst>
        </xdr:cNvPr>
        <xdr:cNvSpPr txBox="1"/>
      </xdr:nvSpPr>
      <xdr:spPr>
        <a:xfrm>
          <a:off x="16370300" y="13255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30950</xdr:rowOff>
    </xdr:from>
    <xdr:to>
      <xdr:col>85</xdr:col>
      <xdr:colOff>177800</xdr:colOff>
      <xdr:row>78</xdr:row>
      <xdr:rowOff>132550</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6268700" y="1340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31886</xdr:rowOff>
    </xdr:from>
    <xdr:to>
      <xdr:col>81</xdr:col>
      <xdr:colOff>101600</xdr:colOff>
      <xdr:row>78</xdr:row>
      <xdr:rowOff>133486</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5430500" y="1340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150013</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46428" y="1318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34128</xdr:rowOff>
    </xdr:from>
    <xdr:to>
      <xdr:col>76</xdr:col>
      <xdr:colOff>165100</xdr:colOff>
      <xdr:row>78</xdr:row>
      <xdr:rowOff>135728</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4541500" y="13407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152255</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357428" y="13182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161710</xdr:rowOff>
    </xdr:from>
    <xdr:to>
      <xdr:col>72</xdr:col>
      <xdr:colOff>38100</xdr:colOff>
      <xdr:row>78</xdr:row>
      <xdr:rowOff>91860</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3652500" y="133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108387</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468428" y="131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12684</xdr:rowOff>
    </xdr:from>
    <xdr:to>
      <xdr:col>67</xdr:col>
      <xdr:colOff>101600</xdr:colOff>
      <xdr:row>78</xdr:row>
      <xdr:rowOff>114284</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2763500" y="1338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130811</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579428" y="13161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9377</xdr:rowOff>
    </xdr:from>
    <xdr:ext cx="249299" cy="259045"/>
    <xdr:sp macro="" textlink="">
      <xdr:nvSpPr>
        <xdr:cNvPr id="652" name="災害復旧費該当値テキスト">
          <a:extLst>
            <a:ext uri="{FF2B5EF4-FFF2-40B4-BE49-F238E27FC236}">
              <a16:creationId xmlns:a16="http://schemas.microsoft.com/office/drawing/2014/main" id="{00000000-0008-0000-0700-00008C020000}"/>
            </a:ext>
          </a:extLst>
        </xdr:cNvPr>
        <xdr:cNvSpPr txBox="1"/>
      </xdr:nvSpPr>
      <xdr:spPr>
        <a:xfrm>
          <a:off x="16370300" y="133824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a:extLst>
            <a:ext uri="{FF2B5EF4-FFF2-40B4-BE49-F238E27FC236}">
              <a16:creationId xmlns:a16="http://schemas.microsoft.com/office/drawing/2014/main" id="{00000000-0008-0000-07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84803</xdr:rowOff>
    </xdr:from>
    <xdr:to>
      <xdr:col>85</xdr:col>
      <xdr:colOff>126364</xdr:colOff>
      <xdr:row>98</xdr:row>
      <xdr:rowOff>87089</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6317595" y="15343853"/>
          <a:ext cx="1269"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90916</xdr:rowOff>
    </xdr:from>
    <xdr:ext cx="534377" cy="259045"/>
    <xdr:sp macro="" textlink="">
      <xdr:nvSpPr>
        <xdr:cNvPr id="687" name="公債費最小値テキスト">
          <a:extLst>
            <a:ext uri="{FF2B5EF4-FFF2-40B4-BE49-F238E27FC236}">
              <a16:creationId xmlns:a16="http://schemas.microsoft.com/office/drawing/2014/main" id="{00000000-0008-0000-0700-0000AF020000}"/>
            </a:ext>
          </a:extLst>
        </xdr:cNvPr>
        <xdr:cNvSpPr txBox="1"/>
      </xdr:nvSpPr>
      <xdr:spPr>
        <a:xfrm>
          <a:off x="16370300" y="1689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87089</xdr:rowOff>
    </xdr:from>
    <xdr:to>
      <xdr:col>86</xdr:col>
      <xdr:colOff>25400</xdr:colOff>
      <xdr:row>98</xdr:row>
      <xdr:rowOff>87089</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6889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31480</xdr:rowOff>
    </xdr:from>
    <xdr:ext cx="599010" cy="259045"/>
    <xdr:sp macro="" textlink="">
      <xdr:nvSpPr>
        <xdr:cNvPr id="689" name="公債費最大値テキスト">
          <a:extLst>
            <a:ext uri="{FF2B5EF4-FFF2-40B4-BE49-F238E27FC236}">
              <a16:creationId xmlns:a16="http://schemas.microsoft.com/office/drawing/2014/main" id="{00000000-0008-0000-0700-0000B1020000}"/>
            </a:ext>
          </a:extLst>
        </xdr:cNvPr>
        <xdr:cNvSpPr txBox="1"/>
      </xdr:nvSpPr>
      <xdr:spPr>
        <a:xfrm>
          <a:off x="16370300" y="15119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105,862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84803</xdr:rowOff>
    </xdr:from>
    <xdr:to>
      <xdr:col>86</xdr:col>
      <xdr:colOff>25400</xdr:colOff>
      <xdr:row>89</xdr:row>
      <xdr:rowOff>84803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5343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122375</xdr:rowOff>
    </xdr:from>
    <xdr:to>
      <xdr:col>85</xdr:col>
      <xdr:colOff>127000</xdr:colOff>
      <xdr:row>96</xdr:row>
      <xdr:rowOff>132826</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5481300" y="16581575"/>
          <a:ext cx="838200" cy="10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28289</xdr:rowOff>
    </xdr:from>
    <xdr:ext cx="534377" cy="259045"/>
    <xdr:sp macro="" textlink="">
      <xdr:nvSpPr>
        <xdr:cNvPr id="692" name="公債費平均値テキスト">
          <a:extLst>
            <a:ext uri="{FF2B5EF4-FFF2-40B4-BE49-F238E27FC236}">
              <a16:creationId xmlns:a16="http://schemas.microsoft.com/office/drawing/2014/main" id="{00000000-0008-0000-0700-0000B4020000}"/>
            </a:ext>
          </a:extLst>
        </xdr:cNvPr>
        <xdr:cNvSpPr txBox="1"/>
      </xdr:nvSpPr>
      <xdr:spPr>
        <a:xfrm>
          <a:off x="16370300" y="161445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5412</xdr:rowOff>
    </xdr:from>
    <xdr:to>
      <xdr:col>85</xdr:col>
      <xdr:colOff>177800</xdr:colOff>
      <xdr:row>95</xdr:row>
      <xdr:rowOff>107012</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6268700" y="16293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132826</xdr:rowOff>
    </xdr:from>
    <xdr:to>
      <xdr:col>81</xdr:col>
      <xdr:colOff>50800</xdr:colOff>
      <xdr:row>96</xdr:row>
      <xdr:rowOff>147048</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4592300" y="16592026"/>
          <a:ext cx="889000" cy="14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28403</xdr:rowOff>
    </xdr:from>
    <xdr:to>
      <xdr:col>81</xdr:col>
      <xdr:colOff>101600</xdr:colOff>
      <xdr:row>95</xdr:row>
      <xdr:rowOff>130003</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5430500" y="1631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146530</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14111" y="16091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147048</xdr:rowOff>
    </xdr:from>
    <xdr:to>
      <xdr:col>76</xdr:col>
      <xdr:colOff>114300</xdr:colOff>
      <xdr:row>96</xdr:row>
      <xdr:rowOff>150755</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3703300" y="16606248"/>
          <a:ext cx="889000" cy="3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23864</xdr:rowOff>
    </xdr:from>
    <xdr:to>
      <xdr:col>76</xdr:col>
      <xdr:colOff>165100</xdr:colOff>
      <xdr:row>95</xdr:row>
      <xdr:rowOff>125464</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4541500" y="163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141991</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325111" y="1608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150755</xdr:rowOff>
    </xdr:from>
    <xdr:to>
      <xdr:col>71</xdr:col>
      <xdr:colOff>177800</xdr:colOff>
      <xdr:row>96</xdr:row>
      <xdr:rowOff>161906</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2814300" y="16609955"/>
          <a:ext cx="889000" cy="11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85536</xdr:rowOff>
    </xdr:from>
    <xdr:to>
      <xdr:col>72</xdr:col>
      <xdr:colOff>38100</xdr:colOff>
      <xdr:row>96</xdr:row>
      <xdr:rowOff>15686</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3652500" y="1637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32213</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614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74890</xdr:rowOff>
    </xdr:from>
    <xdr:to>
      <xdr:col>67</xdr:col>
      <xdr:colOff>101600</xdr:colOff>
      <xdr:row>96</xdr:row>
      <xdr:rowOff>5040</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2763500" y="163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21567</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7111" y="16137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71575</xdr:rowOff>
    </xdr:from>
    <xdr:to>
      <xdr:col>85</xdr:col>
      <xdr:colOff>177800</xdr:colOff>
      <xdr:row>97</xdr:row>
      <xdr:rowOff>1725</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6268700" y="1653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50002</xdr:rowOff>
    </xdr:from>
    <xdr:ext cx="534377" cy="259045"/>
    <xdr:sp macro="" textlink="">
      <xdr:nvSpPr>
        <xdr:cNvPr id="711" name="公債費該当値テキスト">
          <a:extLst>
            <a:ext uri="{FF2B5EF4-FFF2-40B4-BE49-F238E27FC236}">
              <a16:creationId xmlns:a16="http://schemas.microsoft.com/office/drawing/2014/main" id="{00000000-0008-0000-0700-0000C7020000}"/>
            </a:ext>
          </a:extLst>
        </xdr:cNvPr>
        <xdr:cNvSpPr txBox="1"/>
      </xdr:nvSpPr>
      <xdr:spPr>
        <a:xfrm>
          <a:off x="16370300" y="16509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82026</xdr:rowOff>
    </xdr:from>
    <xdr:to>
      <xdr:col>81</xdr:col>
      <xdr:colOff>101600</xdr:colOff>
      <xdr:row>97</xdr:row>
      <xdr:rowOff>12176</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5430500" y="1654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3303</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14111" y="16633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96248</xdr:rowOff>
    </xdr:from>
    <xdr:to>
      <xdr:col>76</xdr:col>
      <xdr:colOff>165100</xdr:colOff>
      <xdr:row>97</xdr:row>
      <xdr:rowOff>26398</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4541500" y="1655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17525</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325111" y="1664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99955</xdr:rowOff>
    </xdr:from>
    <xdr:to>
      <xdr:col>72</xdr:col>
      <xdr:colOff>38100</xdr:colOff>
      <xdr:row>97</xdr:row>
      <xdr:rowOff>30105</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3652500" y="16559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21232</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36111" y="16651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111106</xdr:rowOff>
    </xdr:from>
    <xdr:to>
      <xdr:col>67</xdr:col>
      <xdr:colOff>101600</xdr:colOff>
      <xdr:row>97</xdr:row>
      <xdr:rowOff>41256</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2763500" y="16570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32383</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47111" y="1666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a:extLst>
            <a:ext uri="{FF2B5EF4-FFF2-40B4-BE49-F238E27FC236}">
              <a16:creationId xmlns:a16="http://schemas.microsoft.com/office/drawing/2014/main" id="{00000000-0008-0000-07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80127</xdr:rowOff>
    </xdr:from>
    <xdr:to>
      <xdr:col>116</xdr:col>
      <xdr:colOff>62864</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flipV="1">
          <a:off x="22159595" y="5566527"/>
          <a:ext cx="1269" cy="1088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167901</xdr:rowOff>
    </xdr:from>
    <xdr:ext cx="249299" cy="259045"/>
    <xdr:sp macro="" textlink="">
      <xdr:nvSpPr>
        <xdr:cNvPr id="742" name="諸支出金最小値テキスト">
          <a:extLst>
            <a:ext uri="{FF2B5EF4-FFF2-40B4-BE49-F238E27FC236}">
              <a16:creationId xmlns:a16="http://schemas.microsoft.com/office/drawing/2014/main" id="{00000000-0008-0000-0700-0000E6020000}"/>
            </a:ext>
          </a:extLst>
        </xdr:cNvPr>
        <xdr:cNvSpPr txBox="1"/>
      </xdr:nvSpPr>
      <xdr:spPr>
        <a:xfrm>
          <a:off x="22212300" y="66830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26804</xdr:rowOff>
    </xdr:from>
    <xdr:ext cx="534377" cy="259045"/>
    <xdr:sp macro="" textlink="">
      <xdr:nvSpPr>
        <xdr:cNvPr id="744" name="諸支出金最大値テキスト">
          <a:extLst>
            <a:ext uri="{FF2B5EF4-FFF2-40B4-BE49-F238E27FC236}">
              <a16:creationId xmlns:a16="http://schemas.microsoft.com/office/drawing/2014/main" id="{00000000-0008-0000-0700-0000E8020000}"/>
            </a:ext>
          </a:extLst>
        </xdr:cNvPr>
        <xdr:cNvSpPr txBox="1"/>
      </xdr:nvSpPr>
      <xdr:spPr>
        <a:xfrm>
          <a:off x="22212300" y="534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23,803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80127</xdr:rowOff>
    </xdr:from>
    <xdr:to>
      <xdr:col>116</xdr:col>
      <xdr:colOff>152400</xdr:colOff>
      <xdr:row>32</xdr:row>
      <xdr:rowOff>80127</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5566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85351</xdr:rowOff>
    </xdr:from>
    <xdr:ext cx="378565" cy="259045"/>
    <xdr:sp macro="" textlink="">
      <xdr:nvSpPr>
        <xdr:cNvPr id="747" name="諸支出金平均値テキスト">
          <a:extLst>
            <a:ext uri="{FF2B5EF4-FFF2-40B4-BE49-F238E27FC236}">
              <a16:creationId xmlns:a16="http://schemas.microsoft.com/office/drawing/2014/main" id="{00000000-0008-0000-0700-0000EB020000}"/>
            </a:ext>
          </a:extLst>
        </xdr:cNvPr>
        <xdr:cNvSpPr txBox="1"/>
      </xdr:nvSpPr>
      <xdr:spPr>
        <a:xfrm>
          <a:off x="22212300" y="64290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62474</xdr:rowOff>
    </xdr:from>
    <xdr:to>
      <xdr:col>116</xdr:col>
      <xdr:colOff>114300</xdr:colOff>
      <xdr:row>38</xdr:row>
      <xdr:rowOff>164074</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2110700" y="657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72486</xdr:rowOff>
    </xdr:from>
    <xdr:to>
      <xdr:col>112</xdr:col>
      <xdr:colOff>38100</xdr:colOff>
      <xdr:row>39</xdr:row>
      <xdr:rowOff>2636</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1272500" y="6587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19164</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4017" y="63628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71755</xdr:rowOff>
    </xdr:from>
    <xdr:to>
      <xdr:col>107</xdr:col>
      <xdr:colOff>101600</xdr:colOff>
      <xdr:row>39</xdr:row>
      <xdr:rowOff>1905</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0383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18432</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5017" y="6362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85562</xdr:rowOff>
    </xdr:from>
    <xdr:to>
      <xdr:col>102</xdr:col>
      <xdr:colOff>165100</xdr:colOff>
      <xdr:row>39</xdr:row>
      <xdr:rowOff>15712</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9494500" y="6600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32240</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88333" y="63758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84831</xdr:rowOff>
    </xdr:from>
    <xdr:to>
      <xdr:col>98</xdr:col>
      <xdr:colOff>38100</xdr:colOff>
      <xdr:row>39</xdr:row>
      <xdr:rowOff>14981</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8605500" y="659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31508</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99333" y="6375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40901</xdr:rowOff>
    </xdr:from>
    <xdr:ext cx="249299" cy="259045"/>
    <xdr:sp macro="" textlink="">
      <xdr:nvSpPr>
        <xdr:cNvPr id="766" name="諸支出金該当値テキスト">
          <a:extLst>
            <a:ext uri="{FF2B5EF4-FFF2-40B4-BE49-F238E27FC236}">
              <a16:creationId xmlns:a16="http://schemas.microsoft.com/office/drawing/2014/main" id="{00000000-0008-0000-0700-0000FE020000}"/>
            </a:ext>
          </a:extLst>
        </xdr:cNvPr>
        <xdr:cNvSpPr txBox="1"/>
      </xdr:nvSpPr>
      <xdr:spPr>
        <a:xfrm>
          <a:off x="22212300" y="65560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　</a:t>
          </a:r>
          <a:r>
            <a:rPr kumimoji="1" lang="ja-JP" altLang="ja-JP" sz="1200">
              <a:solidFill>
                <a:schemeClr val="tx1"/>
              </a:solidFill>
              <a:effectLst/>
              <a:latin typeface="+mn-lt"/>
              <a:ea typeface="+mn-ea"/>
              <a:cs typeface="+mn-cs"/>
            </a:rPr>
            <a:t>目的別歳出においては、労働費を除き類似団体の平均を下回る状況となっている。</a:t>
          </a:r>
          <a:r>
            <a:rPr kumimoji="1" lang="ja-JP" altLang="en-US" sz="1200">
              <a:solidFill>
                <a:schemeClr val="tx1"/>
              </a:solidFill>
              <a:effectLst/>
              <a:latin typeface="+mn-lt"/>
              <a:ea typeface="+mn-ea"/>
              <a:cs typeface="+mn-cs"/>
            </a:rPr>
            <a:t>労働費が類似団体内の平均を</a:t>
          </a:r>
          <a:r>
            <a:rPr kumimoji="1" lang="ja-JP" altLang="ja-JP" sz="1200">
              <a:solidFill>
                <a:schemeClr val="tx1"/>
              </a:solidFill>
              <a:effectLst/>
              <a:latin typeface="+mn-lt"/>
              <a:ea typeface="+mn-ea"/>
              <a:cs typeface="+mn-cs"/>
            </a:rPr>
            <a:t>上回っている要因としては、企業誘致に係る守山野洲市民交流プラザ移転費用の増が挙げられる。</a:t>
          </a:r>
          <a:endParaRPr lang="ja-JP" altLang="ja-JP" sz="1600">
            <a:solidFill>
              <a:schemeClr val="tx1"/>
            </a:solidFill>
            <a:effectLst/>
          </a:endParaRPr>
        </a:p>
        <a:p>
          <a:r>
            <a:rPr kumimoji="1" lang="ja-JP" altLang="ja-JP" sz="1200">
              <a:solidFill>
                <a:schemeClr val="tx1"/>
              </a:solidFill>
              <a:effectLst/>
              <a:latin typeface="+mn-lt"/>
              <a:ea typeface="+mn-ea"/>
              <a:cs typeface="+mn-cs"/>
            </a:rPr>
            <a:t>また、民生費においては、類似団体の平均を下回っているものの、増加傾向にあることから、その動向については注視していく必要がある。</a:t>
          </a:r>
          <a:endParaRPr lang="ja-JP" altLang="ja-JP" sz="1600">
            <a:solidFill>
              <a:schemeClr val="tx1"/>
            </a:solidFill>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滋賀県守山市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rgbClr val="FF0000"/>
              </a:solidFill>
              <a:effectLst/>
              <a:latin typeface="+mn-lt"/>
              <a:ea typeface="+mn-ea"/>
              <a:cs typeface="+mn-cs"/>
            </a:rPr>
            <a:t>　</a:t>
          </a:r>
          <a:r>
            <a:rPr kumimoji="1" lang="ja-JP" altLang="ja-JP" sz="1200">
              <a:solidFill>
                <a:schemeClr val="tx1"/>
              </a:solidFill>
              <a:effectLst/>
              <a:latin typeface="+mn-lt"/>
              <a:ea typeface="+mn-ea"/>
              <a:cs typeface="+mn-cs"/>
            </a:rPr>
            <a:t>財政調整基金は、</a:t>
          </a:r>
          <a:r>
            <a:rPr kumimoji="1" lang="ja-JP" altLang="en-US" sz="1200">
              <a:solidFill>
                <a:schemeClr val="tx1"/>
              </a:solidFill>
              <a:effectLst/>
              <a:latin typeface="+mn-lt"/>
              <a:ea typeface="+mn-ea"/>
              <a:cs typeface="+mn-cs"/>
            </a:rPr>
            <a:t>寄付に係る</a:t>
          </a:r>
          <a:r>
            <a:rPr kumimoji="1" lang="ja-JP" altLang="ja-JP" sz="1200">
              <a:solidFill>
                <a:schemeClr val="tx1"/>
              </a:solidFill>
              <a:effectLst/>
              <a:latin typeface="+mn-lt"/>
              <a:ea typeface="+mn-ea"/>
              <a:cs typeface="+mn-cs"/>
            </a:rPr>
            <a:t>収入を</a:t>
          </a:r>
          <a:r>
            <a:rPr kumimoji="1" lang="en-US" altLang="ja-JP" sz="1200">
              <a:solidFill>
                <a:schemeClr val="tx1"/>
              </a:solidFill>
              <a:effectLst/>
              <a:latin typeface="+mn-lt"/>
              <a:ea typeface="+mn-ea"/>
              <a:cs typeface="+mn-cs"/>
            </a:rPr>
            <a:t>5</a:t>
          </a:r>
          <a:r>
            <a:rPr kumimoji="1" lang="ja-JP" altLang="ja-JP" sz="1200">
              <a:solidFill>
                <a:schemeClr val="tx1"/>
              </a:solidFill>
              <a:effectLst/>
              <a:latin typeface="+mn-lt"/>
              <a:ea typeface="+mn-ea"/>
              <a:cs typeface="+mn-cs"/>
            </a:rPr>
            <a:t>百万円、利息分として約</a:t>
          </a:r>
          <a:r>
            <a:rPr kumimoji="1" lang="en-US" altLang="ja-JP" sz="1200">
              <a:solidFill>
                <a:schemeClr val="tx1"/>
              </a:solidFill>
              <a:effectLst/>
              <a:latin typeface="+mn-lt"/>
              <a:ea typeface="+mn-ea"/>
              <a:cs typeface="+mn-cs"/>
            </a:rPr>
            <a:t>4</a:t>
          </a:r>
          <a:r>
            <a:rPr kumimoji="1" lang="ja-JP" altLang="ja-JP" sz="1200">
              <a:solidFill>
                <a:schemeClr val="tx1"/>
              </a:solidFill>
              <a:effectLst/>
              <a:latin typeface="+mn-lt"/>
              <a:ea typeface="+mn-ea"/>
              <a:cs typeface="+mn-cs"/>
            </a:rPr>
            <a:t>百万円積み立てを行い、企業誘致関連事業で</a:t>
          </a:r>
          <a:r>
            <a:rPr kumimoji="1" lang="en-US" altLang="ja-JP" sz="1200">
              <a:solidFill>
                <a:schemeClr val="tx1"/>
              </a:solidFill>
              <a:effectLst/>
              <a:latin typeface="+mn-lt"/>
              <a:ea typeface="+mn-ea"/>
              <a:cs typeface="+mn-cs"/>
            </a:rPr>
            <a:t>427</a:t>
          </a:r>
          <a:r>
            <a:rPr kumimoji="1" lang="ja-JP" altLang="ja-JP" sz="1200">
              <a:solidFill>
                <a:schemeClr val="tx1"/>
              </a:solidFill>
              <a:effectLst/>
              <a:latin typeface="+mn-lt"/>
              <a:ea typeface="+mn-ea"/>
              <a:cs typeface="+mn-cs"/>
            </a:rPr>
            <a:t>百万円を取り崩したことにより、基金残高は</a:t>
          </a:r>
          <a:r>
            <a:rPr kumimoji="1" lang="en-US" altLang="ja-JP" sz="1200">
              <a:solidFill>
                <a:schemeClr val="tx1"/>
              </a:solidFill>
              <a:effectLst/>
              <a:latin typeface="+mn-lt"/>
              <a:ea typeface="+mn-ea"/>
              <a:cs typeface="+mn-cs"/>
            </a:rPr>
            <a:t>25.5</a:t>
          </a:r>
          <a:r>
            <a:rPr kumimoji="1" lang="ja-JP" altLang="ja-JP" sz="1200">
              <a:solidFill>
                <a:schemeClr val="tx1"/>
              </a:solidFill>
              <a:effectLst/>
              <a:latin typeface="+mn-lt"/>
              <a:ea typeface="+mn-ea"/>
              <a:cs typeface="+mn-cs"/>
            </a:rPr>
            <a:t>億円となり、比率としては</a:t>
          </a:r>
          <a:r>
            <a:rPr kumimoji="1" lang="ja-JP" altLang="en-US" sz="1200">
              <a:solidFill>
                <a:schemeClr val="tx1"/>
              </a:solidFill>
              <a:effectLst/>
              <a:latin typeface="+mn-lt"/>
              <a:ea typeface="+mn-ea"/>
              <a:cs typeface="+mn-cs"/>
            </a:rPr>
            <a:t>減少</a:t>
          </a:r>
          <a:r>
            <a:rPr kumimoji="1" lang="ja-JP" altLang="ja-JP" sz="1200">
              <a:solidFill>
                <a:schemeClr val="tx1"/>
              </a:solidFill>
              <a:effectLst/>
              <a:latin typeface="+mn-lt"/>
              <a:ea typeface="+mn-ea"/>
              <a:cs typeface="+mn-cs"/>
            </a:rPr>
            <a:t>した。</a:t>
          </a:r>
          <a:endParaRPr lang="ja-JP" altLang="ja-JP" sz="1600">
            <a:solidFill>
              <a:schemeClr val="tx1"/>
            </a:solidFill>
            <a:effectLst/>
          </a:endParaRPr>
        </a:p>
        <a:p>
          <a:r>
            <a:rPr kumimoji="1" lang="ja-JP" altLang="ja-JP" sz="1200">
              <a:solidFill>
                <a:schemeClr val="tx1"/>
              </a:solidFill>
              <a:effectLst/>
              <a:latin typeface="+mn-lt"/>
              <a:ea typeface="+mn-ea"/>
              <a:cs typeface="+mn-cs"/>
            </a:rPr>
            <a:t>　また、実質収支は、毎年度約５億円程度確保できるよう財政運営に努めており、今後においても財政改革プログラムに基づき、健全な財政運営の維持に努める。</a:t>
          </a:r>
          <a:endParaRPr lang="ja-JP" altLang="ja-JP" sz="1600">
            <a:solidFill>
              <a:schemeClr val="tx1"/>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滋賀県守山市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年度以降、全ての会計において黒字となっている。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今後においても、各会計において赤字とならないよう健全な財政運営に努める。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滋賀県守山市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　令和</a:t>
          </a:r>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５年度については、実質的な交付税は減額となったものの、市民税や固定資産税の増加に伴い、標準財政規模が増加し、また、病院会計における退職手当債の償還が終了したことに伴い、病院会計への繰出金が減額したことで、準元利償還金が減額したことから結果として単年度実質公債費比率は減少した。</a:t>
          </a:r>
          <a:endPar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　実質公債費比率は３ヵ年平均で算出することから、昨年度よりも</a:t>
          </a:r>
          <a:r>
            <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rPr>
            <a:t>0.8</a:t>
          </a:r>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ポイント改善した。</a:t>
          </a:r>
          <a:endParaRPr lang="ja-JP" altLang="ja-JP" sz="1600">
            <a:solidFill>
              <a:schemeClr val="tx1"/>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基金残高は、毎年利息分のみを積み立てているもので、積立相当額は、平成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年度および</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年度に借り入れた市債分を計上しているものである。</a:t>
          </a:r>
          <a:endParaRPr lang="ja-JP" altLang="ja-JP" sz="105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滋賀県守山市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令和５年度は、債務負担行為に基づく支出予定額が減少となったものの、新庁舎整備事業、立入公園整備事業、よしみ乳児保育園整備事業等による地方債残高の増加や水道事業会計の企業債残高の増加による公営企業債等繰入見込額の増加等が要因となり、全体の将来負担額は増加となった。</a:t>
          </a:r>
          <a:endPar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　また、充当可能財源等については、新庁舎整備事業等への基金の取崩しや下水道事業債の減少等により基準財政需要額算入見込額が減少したことが要因となり、全体の充当可能財源等は減少となった。</a:t>
          </a:r>
          <a:endPar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　その結果、全体として将来負担額が充当可能財源等を上回ることとなり、将来負担比率は</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13.4</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％となった。</a:t>
          </a:r>
          <a:endParaRPr lang="ja-JP" altLang="ja-JP" sz="1400">
            <a:solidFill>
              <a:schemeClr val="tx1"/>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滋賀県守山市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　各基金については、財政調整基金より旧都賀山荘等の土砂等除去対応、公共施設整備基金より新庁舎整備事業や旧環境センター解体等の対応を行ったことにより、基金残高は減少した。</a:t>
          </a:r>
          <a:endParaRPr lang="ja-JP" altLang="ja-JP" sz="1400">
            <a:solidFill>
              <a:schemeClr val="tx1"/>
            </a:solidFill>
            <a:effectLst/>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rgbClr val="FF0000"/>
              </a:solidFill>
              <a:effectLst/>
              <a:latin typeface="+mn-lt"/>
              <a:ea typeface="+mn-ea"/>
              <a:cs typeface="+mn-cs"/>
            </a:rPr>
            <a:t>　</a:t>
          </a:r>
          <a:r>
            <a:rPr kumimoji="1" lang="ja-JP" altLang="ja-JP" sz="1100">
              <a:solidFill>
                <a:schemeClr val="tx1"/>
              </a:solidFill>
              <a:effectLst/>
              <a:latin typeface="+mn-lt"/>
              <a:ea typeface="+mn-ea"/>
              <a:cs typeface="+mn-cs"/>
            </a:rPr>
            <a:t>今後納税義務者数の増等による個人市民税の増加および企業誘致による税収増などは見込まれるものの、今後の財政見通しを踏まえる中、財政改革プログラムに基づき、課題である公共施設の長寿命化等を実施するにあたって基金を有効活用するなど、計画的に積立て・取崩しを行っていく。</a:t>
          </a:r>
          <a:endParaRPr lang="ja-JP" altLang="ja-JP" sz="1400">
            <a:solidFill>
              <a:schemeClr val="tx1"/>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tx1"/>
              </a:solidFill>
              <a:effectLst/>
              <a:latin typeface="+mn-lt"/>
              <a:ea typeface="+mn-ea"/>
              <a:cs typeface="+mn-cs"/>
            </a:rPr>
            <a:t>　○公共施設整備基金・・・公共施設の整備に要する経費の財源に活用</a:t>
          </a:r>
          <a:endParaRPr lang="ja-JP" altLang="ja-JP" sz="1400">
            <a:solidFill>
              <a:schemeClr val="tx1"/>
            </a:solidFill>
            <a:effectLst/>
          </a:endParaRPr>
        </a:p>
        <a:p>
          <a:r>
            <a:rPr kumimoji="1" lang="ja-JP" altLang="ja-JP" sz="1100">
              <a:solidFill>
                <a:schemeClr val="tx1"/>
              </a:solidFill>
              <a:effectLst/>
              <a:latin typeface="+mn-lt"/>
              <a:ea typeface="+mn-ea"/>
              <a:cs typeface="+mn-cs"/>
            </a:rPr>
            <a:t>　○職員退職基金・・・職員の退職手当の財源に活用</a:t>
          </a:r>
          <a:endParaRPr lang="ja-JP" altLang="ja-JP" sz="1400">
            <a:solidFill>
              <a:schemeClr val="tx1"/>
            </a:solidFill>
            <a:effectLst/>
          </a:endParaRPr>
        </a:p>
        <a:p>
          <a:r>
            <a:rPr kumimoji="1" lang="ja-JP" altLang="ja-JP" sz="1100">
              <a:solidFill>
                <a:schemeClr val="tx1"/>
              </a:solidFill>
              <a:effectLst/>
              <a:latin typeface="+mn-lt"/>
              <a:ea typeface="+mn-ea"/>
              <a:cs typeface="+mn-cs"/>
            </a:rPr>
            <a:t>　○福祉基金・・・福祉事業の経費の財源に活用</a:t>
          </a:r>
          <a:endParaRPr lang="ja-JP" altLang="ja-JP" sz="1400">
            <a:solidFill>
              <a:schemeClr val="tx1"/>
            </a:solidFill>
            <a:effectLst/>
          </a:endParaRPr>
        </a:p>
        <a:p>
          <a:r>
            <a:rPr kumimoji="1" lang="ja-JP" altLang="ja-JP" sz="1100">
              <a:solidFill>
                <a:schemeClr val="tx1"/>
              </a:solidFill>
              <a:effectLst/>
              <a:latin typeface="+mn-lt"/>
              <a:ea typeface="+mn-ea"/>
              <a:cs typeface="+mn-cs"/>
            </a:rPr>
            <a:t>　○ふるさと守山応援基金・・・ふるさと納税に基づく寄付金等を財源として実施する事業に要する経費の財源に活用</a:t>
          </a:r>
          <a:endParaRPr lang="ja-JP" altLang="ja-JP" sz="1400">
            <a:solidFill>
              <a:schemeClr val="tx1"/>
            </a:solidFill>
            <a:effectLst/>
          </a:endParaRPr>
        </a:p>
        <a:p>
          <a:r>
            <a:rPr kumimoji="1" lang="ja-JP" altLang="ja-JP" sz="1100">
              <a:solidFill>
                <a:schemeClr val="tx1"/>
              </a:solidFill>
              <a:effectLst/>
              <a:latin typeface="+mn-lt"/>
              <a:ea typeface="+mn-ea"/>
              <a:cs typeface="+mn-cs"/>
            </a:rPr>
            <a:t>　○文化芸術振興事業基金・・・文化芸術振興事業の財源に活用</a:t>
          </a:r>
          <a:endParaRPr lang="ja-JP" altLang="ja-JP" sz="1400">
            <a:solidFill>
              <a:schemeClr val="tx1"/>
            </a:solidFill>
            <a:effectLst/>
          </a:endParaRPr>
        </a:p>
        <a:p>
          <a:r>
            <a:rPr kumimoji="1" lang="ja-JP" altLang="ja-JP" sz="1100">
              <a:solidFill>
                <a:schemeClr val="tx1"/>
              </a:solidFill>
              <a:effectLst/>
              <a:latin typeface="+mn-lt"/>
              <a:ea typeface="+mn-ea"/>
              <a:cs typeface="+mn-cs"/>
            </a:rPr>
            <a:t>　〇スポーツ振興基金・・・スポーツ活動振興事業の財源に活用</a:t>
          </a:r>
          <a:endParaRPr lang="ja-JP" altLang="ja-JP" sz="1400">
            <a:solidFill>
              <a:schemeClr val="tx1"/>
            </a:solidFill>
            <a:effectLst/>
          </a:endParaRPr>
        </a:p>
        <a:p>
          <a:r>
            <a:rPr kumimoji="1" lang="ja-JP" altLang="ja-JP" sz="1100">
              <a:solidFill>
                <a:schemeClr val="tx1"/>
              </a:solidFill>
              <a:effectLst/>
              <a:latin typeface="+mn-lt"/>
              <a:ea typeface="+mn-ea"/>
              <a:cs typeface="+mn-cs"/>
            </a:rPr>
            <a:t>　〇市政施行</a:t>
          </a:r>
          <a:r>
            <a:rPr kumimoji="1" lang="en-US" altLang="ja-JP" sz="1100">
              <a:solidFill>
                <a:schemeClr val="tx1"/>
              </a:solidFill>
              <a:effectLst/>
              <a:latin typeface="+mn-lt"/>
              <a:ea typeface="+mn-ea"/>
              <a:cs typeface="+mn-cs"/>
            </a:rPr>
            <a:t>50</a:t>
          </a:r>
          <a:r>
            <a:rPr kumimoji="1" lang="ja-JP" altLang="ja-JP" sz="1100">
              <a:solidFill>
                <a:schemeClr val="tx1"/>
              </a:solidFill>
              <a:effectLst/>
              <a:latin typeface="+mn-lt"/>
              <a:ea typeface="+mn-ea"/>
              <a:cs typeface="+mn-cs"/>
            </a:rPr>
            <a:t>周年豊かな田園都市守山文化振興基金・・・市民の文化振興を図る事業の財源に活用</a:t>
          </a:r>
          <a:endParaRPr lang="ja-JP" altLang="ja-JP" sz="1400">
            <a:solidFill>
              <a:schemeClr val="tx1"/>
            </a:solidFill>
            <a:effectLst/>
          </a:endParaRPr>
        </a:p>
        <a:p>
          <a:r>
            <a:rPr kumimoji="1" lang="ja-JP" altLang="ja-JP" sz="1100">
              <a:solidFill>
                <a:schemeClr val="tx1"/>
              </a:solidFill>
              <a:effectLst/>
              <a:latin typeface="+mn-lt"/>
              <a:ea typeface="+mn-ea"/>
              <a:cs typeface="+mn-cs"/>
            </a:rPr>
            <a:t>　○環境学習都市宣言推進基金・・・環境保全、環境学習などの環境関連事業の財源に活用</a:t>
          </a:r>
          <a:endParaRPr lang="ja-JP" altLang="ja-JP" sz="1400">
            <a:solidFill>
              <a:schemeClr val="tx1"/>
            </a:solidFill>
            <a:effectLst/>
          </a:endParaRPr>
        </a:p>
        <a:p>
          <a:r>
            <a:rPr kumimoji="1" lang="ja-JP" altLang="ja-JP" sz="1100">
              <a:solidFill>
                <a:schemeClr val="tx1"/>
              </a:solidFill>
              <a:effectLst/>
              <a:latin typeface="+mn-lt"/>
              <a:ea typeface="+mn-ea"/>
              <a:cs typeface="+mn-cs"/>
            </a:rPr>
            <a:t>　○守山市まちなか賑わいづくり基金・・・</a:t>
          </a:r>
          <a:r>
            <a:rPr kumimoji="1" lang="en-US" altLang="ja-JP" sz="1100">
              <a:solidFill>
                <a:schemeClr val="tx1"/>
              </a:solidFill>
              <a:effectLst/>
              <a:latin typeface="+mn-lt"/>
              <a:ea typeface="+mn-ea"/>
              <a:cs typeface="+mn-cs"/>
            </a:rPr>
            <a:t>JR</a:t>
          </a:r>
          <a:r>
            <a:rPr kumimoji="1" lang="ja-JP" altLang="ja-JP" sz="1100">
              <a:solidFill>
                <a:schemeClr val="tx1"/>
              </a:solidFill>
              <a:effectLst/>
              <a:latin typeface="+mn-lt"/>
              <a:ea typeface="+mn-ea"/>
              <a:cs typeface="+mn-cs"/>
            </a:rPr>
            <a:t>守山駅周辺の中心市街地である「まちなか」の賑わいに関わる事業の財源に活用</a:t>
          </a:r>
          <a:endParaRPr lang="ja-JP" altLang="ja-JP" sz="1400">
            <a:solidFill>
              <a:schemeClr val="tx1"/>
            </a:solidFill>
            <a:effectLst/>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公共施設整備基金において新庁舎整備事業および旧環境センター解体等に充当するため</a:t>
          </a:r>
          <a:r>
            <a:rPr kumimoji="1" lang="en-US" altLang="ja-JP" sz="1100">
              <a:solidFill>
                <a:schemeClr val="tx1"/>
              </a:solidFill>
              <a:effectLst/>
              <a:latin typeface="+mn-lt"/>
              <a:ea typeface="+mn-ea"/>
              <a:cs typeface="+mn-cs"/>
            </a:rPr>
            <a:t>13</a:t>
          </a:r>
          <a:r>
            <a:rPr kumimoji="1" lang="ja-JP" altLang="en-US" sz="1100">
              <a:solidFill>
                <a:schemeClr val="tx1"/>
              </a:solidFill>
              <a:effectLst/>
              <a:latin typeface="+mn-lt"/>
              <a:ea typeface="+mn-ea"/>
              <a:cs typeface="+mn-cs"/>
            </a:rPr>
            <a:t>億円取崩し、また、ふるさと守山応援基金より</a:t>
          </a:r>
          <a:r>
            <a:rPr kumimoji="1" lang="en-US" altLang="ja-JP" sz="1100">
              <a:solidFill>
                <a:schemeClr val="tx1"/>
              </a:solidFill>
              <a:effectLst/>
              <a:latin typeface="+mn-lt"/>
              <a:ea typeface="+mn-ea"/>
              <a:cs typeface="+mn-cs"/>
            </a:rPr>
            <a:t>2</a:t>
          </a:r>
          <a:r>
            <a:rPr kumimoji="1" lang="ja-JP" altLang="en-US" sz="1100">
              <a:solidFill>
                <a:schemeClr val="tx1"/>
              </a:solidFill>
              <a:effectLst/>
              <a:latin typeface="+mn-lt"/>
              <a:ea typeface="+mn-ea"/>
              <a:cs typeface="+mn-cs"/>
            </a:rPr>
            <a:t>億円取崩しを行ったことなどにより基金残高は減少した。</a:t>
          </a: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　財政見通しや財政改革プログラムに基づき、計画的に基金の積立ておよび取崩しを行う。</a:t>
          </a:r>
          <a:endParaRPr lang="ja-JP" altLang="ja-JP" sz="1400">
            <a:solidFill>
              <a:schemeClr val="tx1"/>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lang="ja-JP" altLang="ja-JP" sz="1400">
            <a:solidFill>
              <a:schemeClr val="tx1"/>
            </a:solidFill>
            <a:effectLst/>
          </a:endParaRPr>
        </a:p>
        <a:p>
          <a:r>
            <a:rPr kumimoji="1" lang="ja-JP" altLang="ja-JP" sz="1100">
              <a:solidFill>
                <a:schemeClr val="tx1"/>
              </a:solidFill>
              <a:effectLst/>
              <a:latin typeface="+mn-lt"/>
              <a:ea typeface="+mn-ea"/>
              <a:cs typeface="+mn-cs"/>
            </a:rPr>
            <a:t>　企業誘致関連事業への充当などにより</a:t>
          </a:r>
          <a:r>
            <a:rPr kumimoji="1" lang="ja-JP" altLang="en-US" sz="1100">
              <a:solidFill>
                <a:schemeClr val="tx1"/>
              </a:solidFill>
              <a:effectLst/>
              <a:latin typeface="+mn-lt"/>
              <a:ea typeface="+mn-ea"/>
              <a:cs typeface="+mn-cs"/>
            </a:rPr>
            <a:t>４</a:t>
          </a:r>
          <a:r>
            <a:rPr kumimoji="1" lang="ja-JP" altLang="ja-JP" sz="1100">
              <a:solidFill>
                <a:schemeClr val="tx1"/>
              </a:solidFill>
              <a:effectLst/>
              <a:latin typeface="+mn-lt"/>
              <a:ea typeface="+mn-ea"/>
              <a:cs typeface="+mn-cs"/>
            </a:rPr>
            <a:t>億円</a:t>
          </a:r>
          <a:r>
            <a:rPr kumimoji="1" lang="ja-JP" altLang="en-US" sz="1100">
              <a:solidFill>
                <a:schemeClr val="tx1"/>
              </a:solidFill>
              <a:effectLst/>
              <a:latin typeface="+mn-lt"/>
              <a:ea typeface="+mn-ea"/>
              <a:cs typeface="+mn-cs"/>
            </a:rPr>
            <a:t>程度の</a:t>
          </a:r>
          <a:r>
            <a:rPr kumimoji="1" lang="ja-JP" altLang="ja-JP" sz="1100">
              <a:solidFill>
                <a:schemeClr val="tx1"/>
              </a:solidFill>
              <a:effectLst/>
              <a:latin typeface="+mn-lt"/>
              <a:ea typeface="+mn-ea"/>
              <a:cs typeface="+mn-cs"/>
            </a:rPr>
            <a:t>取り崩しを行った</a:t>
          </a:r>
          <a:r>
            <a:rPr kumimoji="1" lang="ja-JP" altLang="en-US" sz="1100">
              <a:solidFill>
                <a:schemeClr val="tx1"/>
              </a:solidFill>
              <a:effectLst/>
              <a:latin typeface="+mn-lt"/>
              <a:ea typeface="+mn-ea"/>
              <a:cs typeface="+mn-cs"/>
            </a:rPr>
            <a:t>ことにより基金残高は減少した。</a:t>
          </a:r>
          <a:endParaRPr lang="ja-JP" altLang="ja-JP" sz="1400">
            <a:solidFill>
              <a:schemeClr val="tx1"/>
            </a:solidFill>
            <a:effectLst/>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tx1"/>
              </a:solidFill>
              <a:effectLst/>
              <a:latin typeface="+mn-lt"/>
              <a:ea typeface="+mn-ea"/>
              <a:cs typeface="+mn-cs"/>
            </a:rPr>
            <a:t>　災害など不測の事態に対応するため、毎年度の決算状況を見込む中計画的に積立てを行う。</a:t>
          </a:r>
          <a:endParaRPr lang="ja-JP" altLang="ja-JP" sz="1400">
            <a:solidFill>
              <a:schemeClr val="tx1"/>
            </a:solidFill>
            <a:effectLst/>
          </a:endParaRPr>
        </a:p>
        <a:p>
          <a:r>
            <a:rPr kumimoji="1" lang="ja-JP" altLang="ja-JP" sz="1100">
              <a:solidFill>
                <a:schemeClr val="tx1"/>
              </a:solidFill>
              <a:effectLst/>
              <a:latin typeface="+mn-lt"/>
              <a:ea typeface="+mn-ea"/>
              <a:cs typeface="+mn-cs"/>
            </a:rPr>
            <a:t>予算編成においては、歳入確保および歳出削減を行うことにより、財政調整基金に頼らない財政運営を実施しているが、取り崩しが必要となった場合には、今後の財政見通しを踏まえる中、活用を検討していく。</a:t>
          </a:r>
          <a:endParaRPr lang="ja-JP" altLang="ja-JP" sz="1400">
            <a:solidFill>
              <a:schemeClr val="tx1"/>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　利息分を積み立てたため微増。</a:t>
          </a:r>
          <a:endParaRPr lang="ja-JP" altLang="ja-JP" sz="1400">
            <a:solidFill>
              <a:schemeClr val="tx1"/>
            </a:solidFill>
            <a:effectLst/>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　環境施設の更新や新庁舎整備事業に係る元金償還が、令和６年度から開始し、公債費の負担が大きくなる見込であり、財政状況を見る中、当該基金について有効活用する。</a:t>
          </a:r>
          <a:endParaRPr lang="ja-JP" altLang="ja-JP" sz="1400">
            <a:solidFill>
              <a:schemeClr val="tx1"/>
            </a:solidFill>
            <a:effectLst/>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 thickBot="1" x14ac:dyDescent="0.25">
      <c r="B2" s="182" t="s">
        <v>77</v>
      </c>
      <c r="C2" s="182"/>
      <c r="D2" s="183"/>
    </row>
    <row r="3" spans="1:119" ht="18.75" customHeight="1" thickBot="1" x14ac:dyDescent="0.25">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2">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38122791</v>
      </c>
      <c r="BO4" s="371"/>
      <c r="BP4" s="371"/>
      <c r="BQ4" s="371"/>
      <c r="BR4" s="371"/>
      <c r="BS4" s="371"/>
      <c r="BT4" s="371"/>
      <c r="BU4" s="372"/>
      <c r="BV4" s="370">
        <v>41547277</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3.4</v>
      </c>
      <c r="CU4" s="377"/>
      <c r="CV4" s="377"/>
      <c r="CW4" s="377"/>
      <c r="CX4" s="377"/>
      <c r="CY4" s="377"/>
      <c r="CZ4" s="377"/>
      <c r="DA4" s="378"/>
      <c r="DB4" s="376">
        <v>3.8</v>
      </c>
      <c r="DC4" s="377"/>
      <c r="DD4" s="377"/>
      <c r="DE4" s="377"/>
      <c r="DF4" s="377"/>
      <c r="DG4" s="377"/>
      <c r="DH4" s="377"/>
      <c r="DI4" s="378"/>
    </row>
    <row r="5" spans="1:119" ht="18.75" customHeight="1" x14ac:dyDescent="0.2">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37319134</v>
      </c>
      <c r="BO5" s="408"/>
      <c r="BP5" s="408"/>
      <c r="BQ5" s="408"/>
      <c r="BR5" s="408"/>
      <c r="BS5" s="408"/>
      <c r="BT5" s="408"/>
      <c r="BU5" s="409"/>
      <c r="BV5" s="407">
        <v>39963704</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93.3</v>
      </c>
      <c r="CU5" s="405"/>
      <c r="CV5" s="405"/>
      <c r="CW5" s="405"/>
      <c r="CX5" s="405"/>
      <c r="CY5" s="405"/>
      <c r="CZ5" s="405"/>
      <c r="DA5" s="406"/>
      <c r="DB5" s="404">
        <v>87.6</v>
      </c>
      <c r="DC5" s="405"/>
      <c r="DD5" s="405"/>
      <c r="DE5" s="405"/>
      <c r="DF5" s="405"/>
      <c r="DG5" s="405"/>
      <c r="DH5" s="405"/>
      <c r="DI5" s="406"/>
    </row>
    <row r="6" spans="1:119" ht="18.75" customHeight="1" x14ac:dyDescent="0.2">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803657</v>
      </c>
      <c r="BO6" s="408"/>
      <c r="BP6" s="408"/>
      <c r="BQ6" s="408"/>
      <c r="BR6" s="408"/>
      <c r="BS6" s="408"/>
      <c r="BT6" s="408"/>
      <c r="BU6" s="409"/>
      <c r="BV6" s="407">
        <v>1583573</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94.2</v>
      </c>
      <c r="CU6" s="445"/>
      <c r="CV6" s="445"/>
      <c r="CW6" s="445"/>
      <c r="CX6" s="445"/>
      <c r="CY6" s="445"/>
      <c r="CZ6" s="445"/>
      <c r="DA6" s="446"/>
      <c r="DB6" s="444">
        <v>89.8</v>
      </c>
      <c r="DC6" s="445"/>
      <c r="DD6" s="445"/>
      <c r="DE6" s="445"/>
      <c r="DF6" s="445"/>
      <c r="DG6" s="445"/>
      <c r="DH6" s="445"/>
      <c r="DI6" s="446"/>
    </row>
    <row r="7" spans="1:119" ht="18.75" customHeight="1" x14ac:dyDescent="0.2">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148425</v>
      </c>
      <c r="BO7" s="408"/>
      <c r="BP7" s="408"/>
      <c r="BQ7" s="408"/>
      <c r="BR7" s="408"/>
      <c r="BS7" s="408"/>
      <c r="BT7" s="408"/>
      <c r="BU7" s="409"/>
      <c r="BV7" s="407">
        <v>886459</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19007150</v>
      </c>
      <c r="CU7" s="408"/>
      <c r="CV7" s="408"/>
      <c r="CW7" s="408"/>
      <c r="CX7" s="408"/>
      <c r="CY7" s="408"/>
      <c r="CZ7" s="408"/>
      <c r="DA7" s="409"/>
      <c r="DB7" s="407">
        <v>18389940</v>
      </c>
      <c r="DC7" s="408"/>
      <c r="DD7" s="408"/>
      <c r="DE7" s="408"/>
      <c r="DF7" s="408"/>
      <c r="DG7" s="408"/>
      <c r="DH7" s="408"/>
      <c r="DI7" s="409"/>
    </row>
    <row r="8" spans="1:119" ht="18.75" customHeight="1" thickBot="1" x14ac:dyDescent="0.25">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104</v>
      </c>
      <c r="AV8" s="440"/>
      <c r="AW8" s="440"/>
      <c r="AX8" s="440"/>
      <c r="AY8" s="441" t="s">
        <v>105</v>
      </c>
      <c r="AZ8" s="442"/>
      <c r="BA8" s="442"/>
      <c r="BB8" s="442"/>
      <c r="BC8" s="442"/>
      <c r="BD8" s="442"/>
      <c r="BE8" s="442"/>
      <c r="BF8" s="442"/>
      <c r="BG8" s="442"/>
      <c r="BH8" s="442"/>
      <c r="BI8" s="442"/>
      <c r="BJ8" s="442"/>
      <c r="BK8" s="442"/>
      <c r="BL8" s="442"/>
      <c r="BM8" s="443"/>
      <c r="BN8" s="407">
        <v>655232</v>
      </c>
      <c r="BO8" s="408"/>
      <c r="BP8" s="408"/>
      <c r="BQ8" s="408"/>
      <c r="BR8" s="408"/>
      <c r="BS8" s="408"/>
      <c r="BT8" s="408"/>
      <c r="BU8" s="409"/>
      <c r="BV8" s="407">
        <v>697114</v>
      </c>
      <c r="BW8" s="408"/>
      <c r="BX8" s="408"/>
      <c r="BY8" s="408"/>
      <c r="BZ8" s="408"/>
      <c r="CA8" s="408"/>
      <c r="CB8" s="408"/>
      <c r="CC8" s="409"/>
      <c r="CD8" s="410" t="s">
        <v>106</v>
      </c>
      <c r="CE8" s="411"/>
      <c r="CF8" s="411"/>
      <c r="CG8" s="411"/>
      <c r="CH8" s="411"/>
      <c r="CI8" s="411"/>
      <c r="CJ8" s="411"/>
      <c r="CK8" s="411"/>
      <c r="CL8" s="411"/>
      <c r="CM8" s="411"/>
      <c r="CN8" s="411"/>
      <c r="CO8" s="411"/>
      <c r="CP8" s="411"/>
      <c r="CQ8" s="411"/>
      <c r="CR8" s="411"/>
      <c r="CS8" s="412"/>
      <c r="CT8" s="447">
        <v>0.8</v>
      </c>
      <c r="CU8" s="448"/>
      <c r="CV8" s="448"/>
      <c r="CW8" s="448"/>
      <c r="CX8" s="448"/>
      <c r="CY8" s="448"/>
      <c r="CZ8" s="448"/>
      <c r="DA8" s="449"/>
      <c r="DB8" s="447">
        <v>0.82</v>
      </c>
      <c r="DC8" s="448"/>
      <c r="DD8" s="448"/>
      <c r="DE8" s="448"/>
      <c r="DF8" s="448"/>
      <c r="DG8" s="448"/>
      <c r="DH8" s="448"/>
      <c r="DI8" s="449"/>
    </row>
    <row r="9" spans="1:119" ht="18.75" customHeight="1" thickBot="1" x14ac:dyDescent="0.25">
      <c r="A9" s="181"/>
      <c r="B9" s="401" t="s">
        <v>107</v>
      </c>
      <c r="C9" s="402"/>
      <c r="D9" s="402"/>
      <c r="E9" s="402"/>
      <c r="F9" s="402"/>
      <c r="G9" s="402"/>
      <c r="H9" s="402"/>
      <c r="I9" s="402"/>
      <c r="J9" s="402"/>
      <c r="K9" s="450"/>
      <c r="L9" s="451" t="s">
        <v>108</v>
      </c>
      <c r="M9" s="452"/>
      <c r="N9" s="452"/>
      <c r="O9" s="452"/>
      <c r="P9" s="452"/>
      <c r="Q9" s="453"/>
      <c r="R9" s="454">
        <v>83236</v>
      </c>
      <c r="S9" s="455"/>
      <c r="T9" s="455"/>
      <c r="U9" s="455"/>
      <c r="V9" s="456"/>
      <c r="W9" s="364" t="s">
        <v>109</v>
      </c>
      <c r="X9" s="365"/>
      <c r="Y9" s="365"/>
      <c r="Z9" s="365"/>
      <c r="AA9" s="365"/>
      <c r="AB9" s="365"/>
      <c r="AC9" s="365"/>
      <c r="AD9" s="365"/>
      <c r="AE9" s="365"/>
      <c r="AF9" s="365"/>
      <c r="AG9" s="365"/>
      <c r="AH9" s="365"/>
      <c r="AI9" s="365"/>
      <c r="AJ9" s="365"/>
      <c r="AK9" s="365"/>
      <c r="AL9" s="366"/>
      <c r="AM9" s="436" t="s">
        <v>110</v>
      </c>
      <c r="AN9" s="437"/>
      <c r="AO9" s="437"/>
      <c r="AP9" s="437"/>
      <c r="AQ9" s="437"/>
      <c r="AR9" s="437"/>
      <c r="AS9" s="437"/>
      <c r="AT9" s="438"/>
      <c r="AU9" s="439" t="s">
        <v>90</v>
      </c>
      <c r="AV9" s="440"/>
      <c r="AW9" s="440"/>
      <c r="AX9" s="440"/>
      <c r="AY9" s="441" t="s">
        <v>111</v>
      </c>
      <c r="AZ9" s="442"/>
      <c r="BA9" s="442"/>
      <c r="BB9" s="442"/>
      <c r="BC9" s="442"/>
      <c r="BD9" s="442"/>
      <c r="BE9" s="442"/>
      <c r="BF9" s="442"/>
      <c r="BG9" s="442"/>
      <c r="BH9" s="442"/>
      <c r="BI9" s="442"/>
      <c r="BJ9" s="442"/>
      <c r="BK9" s="442"/>
      <c r="BL9" s="442"/>
      <c r="BM9" s="443"/>
      <c r="BN9" s="407">
        <v>-41882</v>
      </c>
      <c r="BO9" s="408"/>
      <c r="BP9" s="408"/>
      <c r="BQ9" s="408"/>
      <c r="BR9" s="408"/>
      <c r="BS9" s="408"/>
      <c r="BT9" s="408"/>
      <c r="BU9" s="409"/>
      <c r="BV9" s="407">
        <v>-125077</v>
      </c>
      <c r="BW9" s="408"/>
      <c r="BX9" s="408"/>
      <c r="BY9" s="408"/>
      <c r="BZ9" s="408"/>
      <c r="CA9" s="408"/>
      <c r="CB9" s="408"/>
      <c r="CC9" s="409"/>
      <c r="CD9" s="410" t="s">
        <v>112</v>
      </c>
      <c r="CE9" s="411"/>
      <c r="CF9" s="411"/>
      <c r="CG9" s="411"/>
      <c r="CH9" s="411"/>
      <c r="CI9" s="411"/>
      <c r="CJ9" s="411"/>
      <c r="CK9" s="411"/>
      <c r="CL9" s="411"/>
      <c r="CM9" s="411"/>
      <c r="CN9" s="411"/>
      <c r="CO9" s="411"/>
      <c r="CP9" s="411"/>
      <c r="CQ9" s="411"/>
      <c r="CR9" s="411"/>
      <c r="CS9" s="412"/>
      <c r="CT9" s="404">
        <v>11.2</v>
      </c>
      <c r="CU9" s="405"/>
      <c r="CV9" s="405"/>
      <c r="CW9" s="405"/>
      <c r="CX9" s="405"/>
      <c r="CY9" s="405"/>
      <c r="CZ9" s="405"/>
      <c r="DA9" s="406"/>
      <c r="DB9" s="404">
        <v>9.1999999999999993</v>
      </c>
      <c r="DC9" s="405"/>
      <c r="DD9" s="405"/>
      <c r="DE9" s="405"/>
      <c r="DF9" s="405"/>
      <c r="DG9" s="405"/>
      <c r="DH9" s="405"/>
      <c r="DI9" s="406"/>
    </row>
    <row r="10" spans="1:119" ht="18.75" customHeight="1" thickBot="1" x14ac:dyDescent="0.25">
      <c r="A10" s="181"/>
      <c r="B10" s="401"/>
      <c r="C10" s="402"/>
      <c r="D10" s="402"/>
      <c r="E10" s="402"/>
      <c r="F10" s="402"/>
      <c r="G10" s="402"/>
      <c r="H10" s="402"/>
      <c r="I10" s="402"/>
      <c r="J10" s="402"/>
      <c r="K10" s="450"/>
      <c r="L10" s="457" t="s">
        <v>113</v>
      </c>
      <c r="M10" s="437"/>
      <c r="N10" s="437"/>
      <c r="O10" s="437"/>
      <c r="P10" s="437"/>
      <c r="Q10" s="438"/>
      <c r="R10" s="458">
        <v>79859</v>
      </c>
      <c r="S10" s="459"/>
      <c r="T10" s="459"/>
      <c r="U10" s="459"/>
      <c r="V10" s="460"/>
      <c r="W10" s="395"/>
      <c r="X10" s="396"/>
      <c r="Y10" s="396"/>
      <c r="Z10" s="396"/>
      <c r="AA10" s="396"/>
      <c r="AB10" s="396"/>
      <c r="AC10" s="396"/>
      <c r="AD10" s="396"/>
      <c r="AE10" s="396"/>
      <c r="AF10" s="396"/>
      <c r="AG10" s="396"/>
      <c r="AH10" s="396"/>
      <c r="AI10" s="396"/>
      <c r="AJ10" s="396"/>
      <c r="AK10" s="396"/>
      <c r="AL10" s="399"/>
      <c r="AM10" s="436" t="s">
        <v>114</v>
      </c>
      <c r="AN10" s="437"/>
      <c r="AO10" s="437"/>
      <c r="AP10" s="437"/>
      <c r="AQ10" s="437"/>
      <c r="AR10" s="437"/>
      <c r="AS10" s="437"/>
      <c r="AT10" s="438"/>
      <c r="AU10" s="439" t="s">
        <v>90</v>
      </c>
      <c r="AV10" s="440"/>
      <c r="AW10" s="440"/>
      <c r="AX10" s="440"/>
      <c r="AY10" s="441" t="s">
        <v>115</v>
      </c>
      <c r="AZ10" s="442"/>
      <c r="BA10" s="442"/>
      <c r="BB10" s="442"/>
      <c r="BC10" s="442"/>
      <c r="BD10" s="442"/>
      <c r="BE10" s="442"/>
      <c r="BF10" s="442"/>
      <c r="BG10" s="442"/>
      <c r="BH10" s="442"/>
      <c r="BI10" s="442"/>
      <c r="BJ10" s="442"/>
      <c r="BK10" s="442"/>
      <c r="BL10" s="442"/>
      <c r="BM10" s="443"/>
      <c r="BN10" s="407">
        <v>8905</v>
      </c>
      <c r="BO10" s="408"/>
      <c r="BP10" s="408"/>
      <c r="BQ10" s="408"/>
      <c r="BR10" s="408"/>
      <c r="BS10" s="408"/>
      <c r="BT10" s="408"/>
      <c r="BU10" s="409"/>
      <c r="BV10" s="407">
        <v>1002729</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90</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2">
      <c r="A12" s="181"/>
      <c r="B12" s="467" t="s">
        <v>123</v>
      </c>
      <c r="C12" s="468"/>
      <c r="D12" s="468"/>
      <c r="E12" s="468"/>
      <c r="F12" s="468"/>
      <c r="G12" s="468"/>
      <c r="H12" s="468"/>
      <c r="I12" s="468"/>
      <c r="J12" s="468"/>
      <c r="K12" s="469"/>
      <c r="L12" s="476" t="s">
        <v>124</v>
      </c>
      <c r="M12" s="477"/>
      <c r="N12" s="477"/>
      <c r="O12" s="477"/>
      <c r="P12" s="477"/>
      <c r="Q12" s="478"/>
      <c r="R12" s="479">
        <v>85856</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427200</v>
      </c>
      <c r="BO12" s="408"/>
      <c r="BP12" s="408"/>
      <c r="BQ12" s="408"/>
      <c r="BR12" s="408"/>
      <c r="BS12" s="408"/>
      <c r="BT12" s="408"/>
      <c r="BU12" s="409"/>
      <c r="BV12" s="407">
        <v>500000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2">
      <c r="A13" s="181"/>
      <c r="B13" s="470"/>
      <c r="C13" s="471"/>
      <c r="D13" s="471"/>
      <c r="E13" s="471"/>
      <c r="F13" s="471"/>
      <c r="G13" s="471"/>
      <c r="H13" s="471"/>
      <c r="I13" s="471"/>
      <c r="J13" s="471"/>
      <c r="K13" s="472"/>
      <c r="L13" s="190"/>
      <c r="M13" s="498" t="s">
        <v>130</v>
      </c>
      <c r="N13" s="499"/>
      <c r="O13" s="499"/>
      <c r="P13" s="499"/>
      <c r="Q13" s="500"/>
      <c r="R13" s="491">
        <v>84710</v>
      </c>
      <c r="S13" s="492"/>
      <c r="T13" s="492"/>
      <c r="U13" s="492"/>
      <c r="V13" s="493"/>
      <c r="W13" s="423" t="s">
        <v>131</v>
      </c>
      <c r="X13" s="424"/>
      <c r="Y13" s="424"/>
      <c r="Z13" s="424"/>
      <c r="AA13" s="424"/>
      <c r="AB13" s="414"/>
      <c r="AC13" s="458">
        <v>834</v>
      </c>
      <c r="AD13" s="459"/>
      <c r="AE13" s="459"/>
      <c r="AF13" s="459"/>
      <c r="AG13" s="501"/>
      <c r="AH13" s="458">
        <v>917</v>
      </c>
      <c r="AI13" s="459"/>
      <c r="AJ13" s="459"/>
      <c r="AK13" s="459"/>
      <c r="AL13" s="460"/>
      <c r="AM13" s="436" t="s">
        <v>132</v>
      </c>
      <c r="AN13" s="437"/>
      <c r="AO13" s="437"/>
      <c r="AP13" s="437"/>
      <c r="AQ13" s="437"/>
      <c r="AR13" s="437"/>
      <c r="AS13" s="437"/>
      <c r="AT13" s="438"/>
      <c r="AU13" s="439" t="s">
        <v>104</v>
      </c>
      <c r="AV13" s="440"/>
      <c r="AW13" s="440"/>
      <c r="AX13" s="440"/>
      <c r="AY13" s="441" t="s">
        <v>133</v>
      </c>
      <c r="AZ13" s="442"/>
      <c r="BA13" s="442"/>
      <c r="BB13" s="442"/>
      <c r="BC13" s="442"/>
      <c r="BD13" s="442"/>
      <c r="BE13" s="442"/>
      <c r="BF13" s="442"/>
      <c r="BG13" s="442"/>
      <c r="BH13" s="442"/>
      <c r="BI13" s="442"/>
      <c r="BJ13" s="442"/>
      <c r="BK13" s="442"/>
      <c r="BL13" s="442"/>
      <c r="BM13" s="443"/>
      <c r="BN13" s="407">
        <v>-460177</v>
      </c>
      <c r="BO13" s="408"/>
      <c r="BP13" s="408"/>
      <c r="BQ13" s="408"/>
      <c r="BR13" s="408"/>
      <c r="BS13" s="408"/>
      <c r="BT13" s="408"/>
      <c r="BU13" s="409"/>
      <c r="BV13" s="407">
        <v>377652</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3.7</v>
      </c>
      <c r="CU13" s="405"/>
      <c r="CV13" s="405"/>
      <c r="CW13" s="405"/>
      <c r="CX13" s="405"/>
      <c r="CY13" s="405"/>
      <c r="CZ13" s="405"/>
      <c r="DA13" s="406"/>
      <c r="DB13" s="404">
        <v>4.5</v>
      </c>
      <c r="DC13" s="405"/>
      <c r="DD13" s="405"/>
      <c r="DE13" s="405"/>
      <c r="DF13" s="405"/>
      <c r="DG13" s="405"/>
      <c r="DH13" s="405"/>
      <c r="DI13" s="406"/>
    </row>
    <row r="14" spans="1:119" ht="18.75" customHeight="1" thickBot="1" x14ac:dyDescent="0.25">
      <c r="A14" s="181"/>
      <c r="B14" s="470"/>
      <c r="C14" s="471"/>
      <c r="D14" s="471"/>
      <c r="E14" s="471"/>
      <c r="F14" s="471"/>
      <c r="G14" s="471"/>
      <c r="H14" s="471"/>
      <c r="I14" s="471"/>
      <c r="J14" s="471"/>
      <c r="K14" s="472"/>
      <c r="L14" s="488" t="s">
        <v>135</v>
      </c>
      <c r="M14" s="489"/>
      <c r="N14" s="489"/>
      <c r="O14" s="489"/>
      <c r="P14" s="489"/>
      <c r="Q14" s="490"/>
      <c r="R14" s="491">
        <v>85619</v>
      </c>
      <c r="S14" s="492"/>
      <c r="T14" s="492"/>
      <c r="U14" s="492"/>
      <c r="V14" s="493"/>
      <c r="W14" s="397"/>
      <c r="X14" s="398"/>
      <c r="Y14" s="398"/>
      <c r="Z14" s="398"/>
      <c r="AA14" s="398"/>
      <c r="AB14" s="387"/>
      <c r="AC14" s="494">
        <v>2.2000000000000002</v>
      </c>
      <c r="AD14" s="495"/>
      <c r="AE14" s="495"/>
      <c r="AF14" s="495"/>
      <c r="AG14" s="496"/>
      <c r="AH14" s="494">
        <v>2.4</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v>13.4</v>
      </c>
      <c r="CU14" s="506"/>
      <c r="CV14" s="506"/>
      <c r="CW14" s="506"/>
      <c r="CX14" s="506"/>
      <c r="CY14" s="506"/>
      <c r="CZ14" s="506"/>
      <c r="DA14" s="507"/>
      <c r="DB14" s="505" t="s">
        <v>122</v>
      </c>
      <c r="DC14" s="506"/>
      <c r="DD14" s="506"/>
      <c r="DE14" s="506"/>
      <c r="DF14" s="506"/>
      <c r="DG14" s="506"/>
      <c r="DH14" s="506"/>
      <c r="DI14" s="507"/>
    </row>
    <row r="15" spans="1:119" ht="18.75" customHeight="1" x14ac:dyDescent="0.2">
      <c r="A15" s="181"/>
      <c r="B15" s="470"/>
      <c r="C15" s="471"/>
      <c r="D15" s="471"/>
      <c r="E15" s="471"/>
      <c r="F15" s="471"/>
      <c r="G15" s="471"/>
      <c r="H15" s="471"/>
      <c r="I15" s="471"/>
      <c r="J15" s="471"/>
      <c r="K15" s="472"/>
      <c r="L15" s="190"/>
      <c r="M15" s="498" t="s">
        <v>130</v>
      </c>
      <c r="N15" s="499"/>
      <c r="O15" s="499"/>
      <c r="P15" s="499"/>
      <c r="Q15" s="500"/>
      <c r="R15" s="491">
        <v>84544</v>
      </c>
      <c r="S15" s="492"/>
      <c r="T15" s="492"/>
      <c r="U15" s="492"/>
      <c r="V15" s="493"/>
      <c r="W15" s="423" t="s">
        <v>137</v>
      </c>
      <c r="X15" s="424"/>
      <c r="Y15" s="424"/>
      <c r="Z15" s="424"/>
      <c r="AA15" s="424"/>
      <c r="AB15" s="414"/>
      <c r="AC15" s="458">
        <v>12431</v>
      </c>
      <c r="AD15" s="459"/>
      <c r="AE15" s="459"/>
      <c r="AF15" s="459"/>
      <c r="AG15" s="501"/>
      <c r="AH15" s="458">
        <v>12407</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12509226</v>
      </c>
      <c r="BO15" s="371"/>
      <c r="BP15" s="371"/>
      <c r="BQ15" s="371"/>
      <c r="BR15" s="371"/>
      <c r="BS15" s="371"/>
      <c r="BT15" s="371"/>
      <c r="BU15" s="372"/>
      <c r="BV15" s="370">
        <v>11695505</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32.4</v>
      </c>
      <c r="AD16" s="495"/>
      <c r="AE16" s="495"/>
      <c r="AF16" s="495"/>
      <c r="AG16" s="496"/>
      <c r="AH16" s="494">
        <v>33</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15351845</v>
      </c>
      <c r="BO16" s="408"/>
      <c r="BP16" s="408"/>
      <c r="BQ16" s="408"/>
      <c r="BR16" s="408"/>
      <c r="BS16" s="408"/>
      <c r="BT16" s="408"/>
      <c r="BU16" s="409"/>
      <c r="BV16" s="407">
        <v>14674344</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5">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25146</v>
      </c>
      <c r="AD17" s="459"/>
      <c r="AE17" s="459"/>
      <c r="AF17" s="459"/>
      <c r="AG17" s="501"/>
      <c r="AH17" s="458">
        <v>24269</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15980687</v>
      </c>
      <c r="BO17" s="408"/>
      <c r="BP17" s="408"/>
      <c r="BQ17" s="408"/>
      <c r="BR17" s="408"/>
      <c r="BS17" s="408"/>
      <c r="BT17" s="408"/>
      <c r="BU17" s="409"/>
      <c r="BV17" s="407">
        <v>14915661</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5">
      <c r="A18" s="181"/>
      <c r="B18" s="529" t="s">
        <v>147</v>
      </c>
      <c r="C18" s="450"/>
      <c r="D18" s="450"/>
      <c r="E18" s="530"/>
      <c r="F18" s="530"/>
      <c r="G18" s="530"/>
      <c r="H18" s="530"/>
      <c r="I18" s="530"/>
      <c r="J18" s="530"/>
      <c r="K18" s="530"/>
      <c r="L18" s="531">
        <v>55.73</v>
      </c>
      <c r="M18" s="531"/>
      <c r="N18" s="531"/>
      <c r="O18" s="531"/>
      <c r="P18" s="531"/>
      <c r="Q18" s="531"/>
      <c r="R18" s="532"/>
      <c r="S18" s="532"/>
      <c r="T18" s="532"/>
      <c r="U18" s="532"/>
      <c r="V18" s="533"/>
      <c r="W18" s="425"/>
      <c r="X18" s="426"/>
      <c r="Y18" s="426"/>
      <c r="Z18" s="426"/>
      <c r="AA18" s="426"/>
      <c r="AB18" s="417"/>
      <c r="AC18" s="534">
        <v>65.5</v>
      </c>
      <c r="AD18" s="535"/>
      <c r="AE18" s="535"/>
      <c r="AF18" s="535"/>
      <c r="AG18" s="536"/>
      <c r="AH18" s="534">
        <v>64.599999999999994</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18233351</v>
      </c>
      <c r="BO18" s="408"/>
      <c r="BP18" s="408"/>
      <c r="BQ18" s="408"/>
      <c r="BR18" s="408"/>
      <c r="BS18" s="408"/>
      <c r="BT18" s="408"/>
      <c r="BU18" s="409"/>
      <c r="BV18" s="407">
        <v>17248162</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5">
      <c r="A19" s="181"/>
      <c r="B19" s="529" t="s">
        <v>149</v>
      </c>
      <c r="C19" s="450"/>
      <c r="D19" s="450"/>
      <c r="E19" s="530"/>
      <c r="F19" s="530"/>
      <c r="G19" s="530"/>
      <c r="H19" s="530"/>
      <c r="I19" s="530"/>
      <c r="J19" s="530"/>
      <c r="K19" s="530"/>
      <c r="L19" s="538">
        <v>1494</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22852364</v>
      </c>
      <c r="BO19" s="408"/>
      <c r="BP19" s="408"/>
      <c r="BQ19" s="408"/>
      <c r="BR19" s="408"/>
      <c r="BS19" s="408"/>
      <c r="BT19" s="408"/>
      <c r="BU19" s="409"/>
      <c r="BV19" s="407">
        <v>26916312</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5">
      <c r="A20" s="181"/>
      <c r="B20" s="529" t="s">
        <v>151</v>
      </c>
      <c r="C20" s="450"/>
      <c r="D20" s="450"/>
      <c r="E20" s="530"/>
      <c r="F20" s="530"/>
      <c r="G20" s="530"/>
      <c r="H20" s="530"/>
      <c r="I20" s="530"/>
      <c r="J20" s="530"/>
      <c r="K20" s="530"/>
      <c r="L20" s="538">
        <v>31796</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5">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2">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35830754</v>
      </c>
      <c r="BO22" s="371"/>
      <c r="BP22" s="371"/>
      <c r="BQ22" s="371"/>
      <c r="BR22" s="371"/>
      <c r="BS22" s="371"/>
      <c r="BT22" s="371"/>
      <c r="BU22" s="372"/>
      <c r="BV22" s="370">
        <v>35473380</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2">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29025187</v>
      </c>
      <c r="BO23" s="408"/>
      <c r="BP23" s="408"/>
      <c r="BQ23" s="408"/>
      <c r="BR23" s="408"/>
      <c r="BS23" s="408"/>
      <c r="BT23" s="408"/>
      <c r="BU23" s="409"/>
      <c r="BV23" s="407">
        <v>28449918</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5">
      <c r="A24" s="181"/>
      <c r="B24" s="578"/>
      <c r="C24" s="554"/>
      <c r="D24" s="555"/>
      <c r="E24" s="457" t="s">
        <v>161</v>
      </c>
      <c r="F24" s="437"/>
      <c r="G24" s="437"/>
      <c r="H24" s="437"/>
      <c r="I24" s="437"/>
      <c r="J24" s="437"/>
      <c r="K24" s="438"/>
      <c r="L24" s="458">
        <v>1</v>
      </c>
      <c r="M24" s="459"/>
      <c r="N24" s="459"/>
      <c r="O24" s="459"/>
      <c r="P24" s="501"/>
      <c r="Q24" s="458">
        <v>8770</v>
      </c>
      <c r="R24" s="459"/>
      <c r="S24" s="459"/>
      <c r="T24" s="459"/>
      <c r="U24" s="459"/>
      <c r="V24" s="501"/>
      <c r="W24" s="553"/>
      <c r="X24" s="554"/>
      <c r="Y24" s="555"/>
      <c r="Z24" s="457" t="s">
        <v>162</v>
      </c>
      <c r="AA24" s="437"/>
      <c r="AB24" s="437"/>
      <c r="AC24" s="437"/>
      <c r="AD24" s="437"/>
      <c r="AE24" s="437"/>
      <c r="AF24" s="437"/>
      <c r="AG24" s="438"/>
      <c r="AH24" s="458">
        <v>435</v>
      </c>
      <c r="AI24" s="459"/>
      <c r="AJ24" s="459"/>
      <c r="AK24" s="459"/>
      <c r="AL24" s="501"/>
      <c r="AM24" s="458">
        <v>1341105</v>
      </c>
      <c r="AN24" s="459"/>
      <c r="AO24" s="459"/>
      <c r="AP24" s="459"/>
      <c r="AQ24" s="459"/>
      <c r="AR24" s="501"/>
      <c r="AS24" s="458">
        <v>3083</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23540406</v>
      </c>
      <c r="BO24" s="408"/>
      <c r="BP24" s="408"/>
      <c r="BQ24" s="408"/>
      <c r="BR24" s="408"/>
      <c r="BS24" s="408"/>
      <c r="BT24" s="408"/>
      <c r="BU24" s="409"/>
      <c r="BV24" s="407">
        <v>22244700</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2">
      <c r="A25" s="181"/>
      <c r="B25" s="578"/>
      <c r="C25" s="554"/>
      <c r="D25" s="555"/>
      <c r="E25" s="457" t="s">
        <v>164</v>
      </c>
      <c r="F25" s="437"/>
      <c r="G25" s="437"/>
      <c r="H25" s="437"/>
      <c r="I25" s="437"/>
      <c r="J25" s="437"/>
      <c r="K25" s="438"/>
      <c r="L25" s="458">
        <v>1</v>
      </c>
      <c r="M25" s="459"/>
      <c r="N25" s="459"/>
      <c r="O25" s="459"/>
      <c r="P25" s="501"/>
      <c r="Q25" s="458">
        <v>7470</v>
      </c>
      <c r="R25" s="459"/>
      <c r="S25" s="459"/>
      <c r="T25" s="459"/>
      <c r="U25" s="459"/>
      <c r="V25" s="501"/>
      <c r="W25" s="553"/>
      <c r="X25" s="554"/>
      <c r="Y25" s="555"/>
      <c r="Z25" s="457" t="s">
        <v>165</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39834659</v>
      </c>
      <c r="BO25" s="371"/>
      <c r="BP25" s="371"/>
      <c r="BQ25" s="371"/>
      <c r="BR25" s="371"/>
      <c r="BS25" s="371"/>
      <c r="BT25" s="371"/>
      <c r="BU25" s="372"/>
      <c r="BV25" s="370">
        <v>21762479</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2">
      <c r="A26" s="181"/>
      <c r="B26" s="578"/>
      <c r="C26" s="554"/>
      <c r="D26" s="555"/>
      <c r="E26" s="457" t="s">
        <v>167</v>
      </c>
      <c r="F26" s="437"/>
      <c r="G26" s="437"/>
      <c r="H26" s="437"/>
      <c r="I26" s="437"/>
      <c r="J26" s="437"/>
      <c r="K26" s="438"/>
      <c r="L26" s="458">
        <v>1</v>
      </c>
      <c r="M26" s="459"/>
      <c r="N26" s="459"/>
      <c r="O26" s="459"/>
      <c r="P26" s="501"/>
      <c r="Q26" s="458">
        <v>6920</v>
      </c>
      <c r="R26" s="459"/>
      <c r="S26" s="459"/>
      <c r="T26" s="459"/>
      <c r="U26" s="459"/>
      <c r="V26" s="501"/>
      <c r="W26" s="553"/>
      <c r="X26" s="554"/>
      <c r="Y26" s="555"/>
      <c r="Z26" s="457" t="s">
        <v>168</v>
      </c>
      <c r="AA26" s="559"/>
      <c r="AB26" s="559"/>
      <c r="AC26" s="559"/>
      <c r="AD26" s="559"/>
      <c r="AE26" s="559"/>
      <c r="AF26" s="559"/>
      <c r="AG26" s="560"/>
      <c r="AH26" s="458">
        <v>1</v>
      </c>
      <c r="AI26" s="459"/>
      <c r="AJ26" s="459"/>
      <c r="AK26" s="459"/>
      <c r="AL26" s="501"/>
      <c r="AM26" s="458" t="s">
        <v>169</v>
      </c>
      <c r="AN26" s="459"/>
      <c r="AO26" s="459"/>
      <c r="AP26" s="459"/>
      <c r="AQ26" s="459"/>
      <c r="AR26" s="501"/>
      <c r="AS26" s="458" t="s">
        <v>169</v>
      </c>
      <c r="AT26" s="459"/>
      <c r="AU26" s="459"/>
      <c r="AV26" s="459"/>
      <c r="AW26" s="459"/>
      <c r="AX26" s="460"/>
      <c r="AY26" s="410" t="s">
        <v>170</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5">
      <c r="A27" s="181"/>
      <c r="B27" s="578"/>
      <c r="C27" s="554"/>
      <c r="D27" s="555"/>
      <c r="E27" s="457" t="s">
        <v>171</v>
      </c>
      <c r="F27" s="437"/>
      <c r="G27" s="437"/>
      <c r="H27" s="437"/>
      <c r="I27" s="437"/>
      <c r="J27" s="437"/>
      <c r="K27" s="438"/>
      <c r="L27" s="458">
        <v>1</v>
      </c>
      <c r="M27" s="459"/>
      <c r="N27" s="459"/>
      <c r="O27" s="459"/>
      <c r="P27" s="501"/>
      <c r="Q27" s="458">
        <v>4920</v>
      </c>
      <c r="R27" s="459"/>
      <c r="S27" s="459"/>
      <c r="T27" s="459"/>
      <c r="U27" s="459"/>
      <c r="V27" s="501"/>
      <c r="W27" s="553"/>
      <c r="X27" s="554"/>
      <c r="Y27" s="555"/>
      <c r="Z27" s="457" t="s">
        <v>172</v>
      </c>
      <c r="AA27" s="437"/>
      <c r="AB27" s="437"/>
      <c r="AC27" s="437"/>
      <c r="AD27" s="437"/>
      <c r="AE27" s="437"/>
      <c r="AF27" s="437"/>
      <c r="AG27" s="438"/>
      <c r="AH27" s="458">
        <v>70</v>
      </c>
      <c r="AI27" s="459"/>
      <c r="AJ27" s="459"/>
      <c r="AK27" s="459"/>
      <c r="AL27" s="501"/>
      <c r="AM27" s="458">
        <v>215524</v>
      </c>
      <c r="AN27" s="459"/>
      <c r="AO27" s="459"/>
      <c r="AP27" s="459"/>
      <c r="AQ27" s="459"/>
      <c r="AR27" s="501"/>
      <c r="AS27" s="458">
        <v>3079</v>
      </c>
      <c r="AT27" s="459"/>
      <c r="AU27" s="459"/>
      <c r="AV27" s="459"/>
      <c r="AW27" s="459"/>
      <c r="AX27" s="460"/>
      <c r="AY27" s="502" t="s">
        <v>173</v>
      </c>
      <c r="AZ27" s="503"/>
      <c r="BA27" s="503"/>
      <c r="BB27" s="503"/>
      <c r="BC27" s="503"/>
      <c r="BD27" s="503"/>
      <c r="BE27" s="503"/>
      <c r="BF27" s="503"/>
      <c r="BG27" s="503"/>
      <c r="BH27" s="503"/>
      <c r="BI27" s="503"/>
      <c r="BJ27" s="503"/>
      <c r="BK27" s="503"/>
      <c r="BL27" s="503"/>
      <c r="BM27" s="504"/>
      <c r="BN27" s="526">
        <v>381209</v>
      </c>
      <c r="BO27" s="527"/>
      <c r="BP27" s="527"/>
      <c r="BQ27" s="527"/>
      <c r="BR27" s="527"/>
      <c r="BS27" s="527"/>
      <c r="BT27" s="527"/>
      <c r="BU27" s="528"/>
      <c r="BV27" s="526">
        <v>380940</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2">
      <c r="A28" s="181"/>
      <c r="B28" s="578"/>
      <c r="C28" s="554"/>
      <c r="D28" s="555"/>
      <c r="E28" s="457" t="s">
        <v>174</v>
      </c>
      <c r="F28" s="437"/>
      <c r="G28" s="437"/>
      <c r="H28" s="437"/>
      <c r="I28" s="437"/>
      <c r="J28" s="437"/>
      <c r="K28" s="438"/>
      <c r="L28" s="458">
        <v>1</v>
      </c>
      <c r="M28" s="459"/>
      <c r="N28" s="459"/>
      <c r="O28" s="459"/>
      <c r="P28" s="501"/>
      <c r="Q28" s="458">
        <v>4220</v>
      </c>
      <c r="R28" s="459"/>
      <c r="S28" s="459"/>
      <c r="T28" s="459"/>
      <c r="U28" s="459"/>
      <c r="V28" s="501"/>
      <c r="W28" s="553"/>
      <c r="X28" s="554"/>
      <c r="Y28" s="555"/>
      <c r="Z28" s="457" t="s">
        <v>175</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176</v>
      </c>
      <c r="AZ28" s="562"/>
      <c r="BA28" s="562"/>
      <c r="BB28" s="563"/>
      <c r="BC28" s="367" t="s">
        <v>46</v>
      </c>
      <c r="BD28" s="368"/>
      <c r="BE28" s="368"/>
      <c r="BF28" s="368"/>
      <c r="BG28" s="368"/>
      <c r="BH28" s="368"/>
      <c r="BI28" s="368"/>
      <c r="BJ28" s="368"/>
      <c r="BK28" s="368"/>
      <c r="BL28" s="368"/>
      <c r="BM28" s="369"/>
      <c r="BN28" s="370">
        <v>2552900</v>
      </c>
      <c r="BO28" s="371"/>
      <c r="BP28" s="371"/>
      <c r="BQ28" s="371"/>
      <c r="BR28" s="371"/>
      <c r="BS28" s="371"/>
      <c r="BT28" s="371"/>
      <c r="BU28" s="372"/>
      <c r="BV28" s="370">
        <v>2971195</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2">
      <c r="A29" s="181"/>
      <c r="B29" s="578"/>
      <c r="C29" s="554"/>
      <c r="D29" s="555"/>
      <c r="E29" s="457" t="s">
        <v>177</v>
      </c>
      <c r="F29" s="437"/>
      <c r="G29" s="437"/>
      <c r="H29" s="437"/>
      <c r="I29" s="437"/>
      <c r="J29" s="437"/>
      <c r="K29" s="438"/>
      <c r="L29" s="458">
        <v>18</v>
      </c>
      <c r="M29" s="459"/>
      <c r="N29" s="459"/>
      <c r="O29" s="459"/>
      <c r="P29" s="501"/>
      <c r="Q29" s="458">
        <v>3820</v>
      </c>
      <c r="R29" s="459"/>
      <c r="S29" s="459"/>
      <c r="T29" s="459"/>
      <c r="U29" s="459"/>
      <c r="V29" s="501"/>
      <c r="W29" s="556"/>
      <c r="X29" s="557"/>
      <c r="Y29" s="558"/>
      <c r="Z29" s="457" t="s">
        <v>178</v>
      </c>
      <c r="AA29" s="437"/>
      <c r="AB29" s="437"/>
      <c r="AC29" s="437"/>
      <c r="AD29" s="437"/>
      <c r="AE29" s="437"/>
      <c r="AF29" s="437"/>
      <c r="AG29" s="438"/>
      <c r="AH29" s="458">
        <v>505</v>
      </c>
      <c r="AI29" s="459"/>
      <c r="AJ29" s="459"/>
      <c r="AK29" s="459"/>
      <c r="AL29" s="501"/>
      <c r="AM29" s="458">
        <v>1556629</v>
      </c>
      <c r="AN29" s="459"/>
      <c r="AO29" s="459"/>
      <c r="AP29" s="459"/>
      <c r="AQ29" s="459"/>
      <c r="AR29" s="501"/>
      <c r="AS29" s="458">
        <v>3082</v>
      </c>
      <c r="AT29" s="459"/>
      <c r="AU29" s="459"/>
      <c r="AV29" s="459"/>
      <c r="AW29" s="459"/>
      <c r="AX29" s="460"/>
      <c r="AY29" s="564"/>
      <c r="AZ29" s="565"/>
      <c r="BA29" s="565"/>
      <c r="BB29" s="566"/>
      <c r="BC29" s="441" t="s">
        <v>179</v>
      </c>
      <c r="BD29" s="442"/>
      <c r="BE29" s="442"/>
      <c r="BF29" s="442"/>
      <c r="BG29" s="442"/>
      <c r="BH29" s="442"/>
      <c r="BI29" s="442"/>
      <c r="BJ29" s="442"/>
      <c r="BK29" s="442"/>
      <c r="BL29" s="442"/>
      <c r="BM29" s="443"/>
      <c r="BN29" s="407">
        <v>1387349</v>
      </c>
      <c r="BO29" s="408"/>
      <c r="BP29" s="408"/>
      <c r="BQ29" s="408"/>
      <c r="BR29" s="408"/>
      <c r="BS29" s="408"/>
      <c r="BT29" s="408"/>
      <c r="BU29" s="409"/>
      <c r="BV29" s="407">
        <v>1385527</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5">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180</v>
      </c>
      <c r="X30" s="575"/>
      <c r="Y30" s="575"/>
      <c r="Z30" s="575"/>
      <c r="AA30" s="575"/>
      <c r="AB30" s="575"/>
      <c r="AC30" s="575"/>
      <c r="AD30" s="575"/>
      <c r="AE30" s="575"/>
      <c r="AF30" s="575"/>
      <c r="AG30" s="576"/>
      <c r="AH30" s="534">
        <v>101</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8247430</v>
      </c>
      <c r="BO30" s="527"/>
      <c r="BP30" s="527"/>
      <c r="BQ30" s="527"/>
      <c r="BR30" s="527"/>
      <c r="BS30" s="527"/>
      <c r="BT30" s="527"/>
      <c r="BU30" s="528"/>
      <c r="BV30" s="526">
        <v>9452847</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570" t="s">
        <v>181</v>
      </c>
      <c r="D32" s="570"/>
      <c r="E32" s="570"/>
      <c r="F32" s="570"/>
      <c r="G32" s="570"/>
      <c r="H32" s="570"/>
      <c r="I32" s="570"/>
      <c r="J32" s="570"/>
      <c r="K32" s="570"/>
      <c r="L32" s="570"/>
      <c r="M32" s="570"/>
      <c r="N32" s="570"/>
      <c r="O32" s="570"/>
      <c r="P32" s="570"/>
      <c r="Q32" s="570"/>
      <c r="R32" s="570"/>
      <c r="S32" s="570"/>
      <c r="U32" s="411" t="s">
        <v>182</v>
      </c>
      <c r="V32" s="411"/>
      <c r="W32" s="411"/>
      <c r="X32" s="411"/>
      <c r="Y32" s="411"/>
      <c r="Z32" s="411"/>
      <c r="AA32" s="411"/>
      <c r="AB32" s="411"/>
      <c r="AC32" s="411"/>
      <c r="AD32" s="411"/>
      <c r="AE32" s="411"/>
      <c r="AF32" s="411"/>
      <c r="AG32" s="411"/>
      <c r="AH32" s="411"/>
      <c r="AI32" s="411"/>
      <c r="AJ32" s="411"/>
      <c r="AK32" s="411"/>
      <c r="AM32" s="411" t="s">
        <v>183</v>
      </c>
      <c r="AN32" s="411"/>
      <c r="AO32" s="411"/>
      <c r="AP32" s="411"/>
      <c r="AQ32" s="411"/>
      <c r="AR32" s="411"/>
      <c r="AS32" s="411"/>
      <c r="AT32" s="411"/>
      <c r="AU32" s="411"/>
      <c r="AV32" s="411"/>
      <c r="AW32" s="411"/>
      <c r="AX32" s="411"/>
      <c r="AY32" s="411"/>
      <c r="AZ32" s="411"/>
      <c r="BA32" s="411"/>
      <c r="BB32" s="411"/>
      <c r="BC32" s="411"/>
      <c r="BE32" s="411" t="s">
        <v>184</v>
      </c>
      <c r="BF32" s="411"/>
      <c r="BG32" s="411"/>
      <c r="BH32" s="411"/>
      <c r="BI32" s="411"/>
      <c r="BJ32" s="411"/>
      <c r="BK32" s="411"/>
      <c r="BL32" s="411"/>
      <c r="BM32" s="411"/>
      <c r="BN32" s="411"/>
      <c r="BO32" s="411"/>
      <c r="BP32" s="411"/>
      <c r="BQ32" s="411"/>
      <c r="BR32" s="411"/>
      <c r="BS32" s="411"/>
      <c r="BT32" s="411"/>
      <c r="BU32" s="411"/>
      <c r="BW32" s="411" t="s">
        <v>185</v>
      </c>
      <c r="BX32" s="411"/>
      <c r="BY32" s="411"/>
      <c r="BZ32" s="411"/>
      <c r="CA32" s="411"/>
      <c r="CB32" s="411"/>
      <c r="CC32" s="411"/>
      <c r="CD32" s="411"/>
      <c r="CE32" s="411"/>
      <c r="CF32" s="411"/>
      <c r="CG32" s="411"/>
      <c r="CH32" s="411"/>
      <c r="CI32" s="411"/>
      <c r="CJ32" s="411"/>
      <c r="CK32" s="411"/>
      <c r="CL32" s="411"/>
      <c r="CM32" s="411"/>
      <c r="CO32" s="411" t="s">
        <v>186</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2">
      <c r="A33" s="181"/>
      <c r="B33" s="205"/>
      <c r="C33" s="431" t="s">
        <v>187</v>
      </c>
      <c r="D33" s="431"/>
      <c r="E33" s="396" t="s">
        <v>188</v>
      </c>
      <c r="F33" s="396"/>
      <c r="G33" s="396"/>
      <c r="H33" s="396"/>
      <c r="I33" s="396"/>
      <c r="J33" s="396"/>
      <c r="K33" s="396"/>
      <c r="L33" s="396"/>
      <c r="M33" s="396"/>
      <c r="N33" s="396"/>
      <c r="O33" s="396"/>
      <c r="P33" s="396"/>
      <c r="Q33" s="396"/>
      <c r="R33" s="396"/>
      <c r="S33" s="396"/>
      <c r="T33" s="206"/>
      <c r="U33" s="431" t="s">
        <v>187</v>
      </c>
      <c r="V33" s="431"/>
      <c r="W33" s="396" t="s">
        <v>188</v>
      </c>
      <c r="X33" s="396"/>
      <c r="Y33" s="396"/>
      <c r="Z33" s="396"/>
      <c r="AA33" s="396"/>
      <c r="AB33" s="396"/>
      <c r="AC33" s="396"/>
      <c r="AD33" s="396"/>
      <c r="AE33" s="396"/>
      <c r="AF33" s="396"/>
      <c r="AG33" s="396"/>
      <c r="AH33" s="396"/>
      <c r="AI33" s="396"/>
      <c r="AJ33" s="396"/>
      <c r="AK33" s="396"/>
      <c r="AL33" s="206"/>
      <c r="AM33" s="431" t="s">
        <v>187</v>
      </c>
      <c r="AN33" s="431"/>
      <c r="AO33" s="396" t="s">
        <v>188</v>
      </c>
      <c r="AP33" s="396"/>
      <c r="AQ33" s="396"/>
      <c r="AR33" s="396"/>
      <c r="AS33" s="396"/>
      <c r="AT33" s="396"/>
      <c r="AU33" s="396"/>
      <c r="AV33" s="396"/>
      <c r="AW33" s="396"/>
      <c r="AX33" s="396"/>
      <c r="AY33" s="396"/>
      <c r="AZ33" s="396"/>
      <c r="BA33" s="396"/>
      <c r="BB33" s="396"/>
      <c r="BC33" s="396"/>
      <c r="BD33" s="207"/>
      <c r="BE33" s="396" t="s">
        <v>189</v>
      </c>
      <c r="BF33" s="396"/>
      <c r="BG33" s="396" t="s">
        <v>190</v>
      </c>
      <c r="BH33" s="396"/>
      <c r="BI33" s="396"/>
      <c r="BJ33" s="396"/>
      <c r="BK33" s="396"/>
      <c r="BL33" s="396"/>
      <c r="BM33" s="396"/>
      <c r="BN33" s="396"/>
      <c r="BO33" s="396"/>
      <c r="BP33" s="396"/>
      <c r="BQ33" s="396"/>
      <c r="BR33" s="396"/>
      <c r="BS33" s="396"/>
      <c r="BT33" s="396"/>
      <c r="BU33" s="396"/>
      <c r="BV33" s="207"/>
      <c r="BW33" s="431" t="s">
        <v>189</v>
      </c>
      <c r="BX33" s="431"/>
      <c r="BY33" s="396" t="s">
        <v>191</v>
      </c>
      <c r="BZ33" s="396"/>
      <c r="CA33" s="396"/>
      <c r="CB33" s="396"/>
      <c r="CC33" s="396"/>
      <c r="CD33" s="396"/>
      <c r="CE33" s="396"/>
      <c r="CF33" s="396"/>
      <c r="CG33" s="396"/>
      <c r="CH33" s="396"/>
      <c r="CI33" s="396"/>
      <c r="CJ33" s="396"/>
      <c r="CK33" s="396"/>
      <c r="CL33" s="396"/>
      <c r="CM33" s="396"/>
      <c r="CN33" s="206"/>
      <c r="CO33" s="431" t="s">
        <v>187</v>
      </c>
      <c r="CP33" s="431"/>
      <c r="CQ33" s="396" t="s">
        <v>192</v>
      </c>
      <c r="CR33" s="396"/>
      <c r="CS33" s="396"/>
      <c r="CT33" s="396"/>
      <c r="CU33" s="396"/>
      <c r="CV33" s="396"/>
      <c r="CW33" s="396"/>
      <c r="CX33" s="396"/>
      <c r="CY33" s="396"/>
      <c r="CZ33" s="396"/>
      <c r="DA33" s="396"/>
      <c r="DB33" s="396"/>
      <c r="DC33" s="396"/>
      <c r="DD33" s="396"/>
      <c r="DE33" s="396"/>
      <c r="DF33" s="206"/>
      <c r="DG33" s="596" t="s">
        <v>193</v>
      </c>
      <c r="DH33" s="596"/>
      <c r="DI33" s="208"/>
    </row>
    <row r="34" spans="1:113" ht="32.25" customHeight="1" x14ac:dyDescent="0.2">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4</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8</v>
      </c>
      <c r="AN34" s="597"/>
      <c r="AO34" s="598" t="str">
        <f>IF('各会計、関係団体の財政状況及び健全化判断比率'!B32="","",'各会計、関係団体の財政状況及び健全化判断比率'!B32)</f>
        <v>下水道事業会計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11</v>
      </c>
      <c r="BX34" s="597"/>
      <c r="BY34" s="598" t="str">
        <f>IF('各会計、関係団体の財政状況及び健全化判断比率'!B68="","",'各会計、関係団体の財政状況及び健全化判断比率'!B68)</f>
        <v>湖南広域行政組合</v>
      </c>
      <c r="BZ34" s="598"/>
      <c r="CA34" s="598"/>
      <c r="CB34" s="598"/>
      <c r="CC34" s="598"/>
      <c r="CD34" s="598"/>
      <c r="CE34" s="598"/>
      <c r="CF34" s="598"/>
      <c r="CG34" s="598"/>
      <c r="CH34" s="598"/>
      <c r="CI34" s="598"/>
      <c r="CJ34" s="598"/>
      <c r="CK34" s="598"/>
      <c r="CL34" s="598"/>
      <c r="CM34" s="598"/>
      <c r="CN34" s="181"/>
      <c r="CO34" s="597">
        <f>IF(CQ34="","",MAX(C34:D43,U34:V43,AM34:AN43,BE34:BF43,BW34:BX43)+1)</f>
        <v>16</v>
      </c>
      <c r="CP34" s="597"/>
      <c r="CQ34" s="598" t="str">
        <f>IF('各会計、関係団体の財政状況及び健全化判断比率'!BS7="","",'各会計、関係団体の財政状況及び健全化判断比率'!BS7)</f>
        <v>守山市土地開発公社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2">
      <c r="A35" s="181"/>
      <c r="B35" s="205"/>
      <c r="C35" s="597">
        <f>IF(E35="","",C34+1)</f>
        <v>2</v>
      </c>
      <c r="D35" s="597"/>
      <c r="E35" s="598" t="str">
        <f>IF('各会計、関係団体の財政状況及び健全化判断比率'!B8="","",'各会計、関係団体の財政状況及び健全化判断比率'!B8)</f>
        <v>土地取得特別会計</v>
      </c>
      <c r="F35" s="598"/>
      <c r="G35" s="598"/>
      <c r="H35" s="598"/>
      <c r="I35" s="598"/>
      <c r="J35" s="598"/>
      <c r="K35" s="598"/>
      <c r="L35" s="598"/>
      <c r="M35" s="598"/>
      <c r="N35" s="598"/>
      <c r="O35" s="598"/>
      <c r="P35" s="598"/>
      <c r="Q35" s="598"/>
      <c r="R35" s="598"/>
      <c r="S35" s="598"/>
      <c r="T35" s="181"/>
      <c r="U35" s="597">
        <f>IF(W35="","",U34+1)</f>
        <v>5</v>
      </c>
      <c r="V35" s="597"/>
      <c r="W35" s="598" t="str">
        <f>IF('各会計、関係団体の財政状況及び健全化判断比率'!B29="","",'各会計、関係団体の財政状況及び健全化判断比率'!B29)</f>
        <v>介護保険特別会計(介護保険事業)</v>
      </c>
      <c r="X35" s="598"/>
      <c r="Y35" s="598"/>
      <c r="Z35" s="598"/>
      <c r="AA35" s="598"/>
      <c r="AB35" s="598"/>
      <c r="AC35" s="598"/>
      <c r="AD35" s="598"/>
      <c r="AE35" s="598"/>
      <c r="AF35" s="598"/>
      <c r="AG35" s="598"/>
      <c r="AH35" s="598"/>
      <c r="AI35" s="598"/>
      <c r="AJ35" s="598"/>
      <c r="AK35" s="598"/>
      <c r="AL35" s="181"/>
      <c r="AM35" s="597">
        <f t="shared" ref="AM35:AM43" si="0">IF(AO35="","",AM34+1)</f>
        <v>9</v>
      </c>
      <c r="AN35" s="597"/>
      <c r="AO35" s="598" t="str">
        <f>IF('各会計、関係団体の財政状況及び健全化判断比率'!B33="","",'各会計、関係団体の財政状況及び健全化判断比率'!B33)</f>
        <v>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12</v>
      </c>
      <c r="BX35" s="597"/>
      <c r="BY35" s="598" t="str">
        <f>IF('各会計、関係団体の財政状況及び健全化判断比率'!B69="","",'各会計、関係団体の財政状況及び健全化判断比率'!B69)</f>
        <v>滋賀県後期高齢者医療広域連合（一般会計）</v>
      </c>
      <c r="BZ35" s="598"/>
      <c r="CA35" s="598"/>
      <c r="CB35" s="598"/>
      <c r="CC35" s="598"/>
      <c r="CD35" s="598"/>
      <c r="CE35" s="598"/>
      <c r="CF35" s="598"/>
      <c r="CG35" s="598"/>
      <c r="CH35" s="598"/>
      <c r="CI35" s="598"/>
      <c r="CJ35" s="598"/>
      <c r="CK35" s="598"/>
      <c r="CL35" s="598"/>
      <c r="CM35" s="598"/>
      <c r="CN35" s="181"/>
      <c r="CO35" s="597">
        <f t="shared" ref="CO35:CO43" si="3">IF(CQ35="","",CO34+1)</f>
        <v>17</v>
      </c>
      <c r="CP35" s="597"/>
      <c r="CQ35" s="598" t="str">
        <f>IF('各会計、関係団体の財政状況及び健全化判断比率'!BS8="","",'各会計、関係団体の財政状況及び健全化判断比率'!BS8)</f>
        <v>守山市文化体育振興事業団</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2">
      <c r="A36" s="181"/>
      <c r="B36" s="205"/>
      <c r="C36" s="597">
        <f>IF(E36="","",C35+1)</f>
        <v>3</v>
      </c>
      <c r="D36" s="597"/>
      <c r="E36" s="598" t="str">
        <f>IF('各会計、関係団体の財政状況及び健全化判断比率'!B9="","",'各会計、関係団体の財政状況及び健全化判断比率'!B9)</f>
        <v>育英奨学事業特別会計</v>
      </c>
      <c r="F36" s="598"/>
      <c r="G36" s="598"/>
      <c r="H36" s="598"/>
      <c r="I36" s="598"/>
      <c r="J36" s="598"/>
      <c r="K36" s="598"/>
      <c r="L36" s="598"/>
      <c r="M36" s="598"/>
      <c r="N36" s="598"/>
      <c r="O36" s="598"/>
      <c r="P36" s="598"/>
      <c r="Q36" s="598"/>
      <c r="R36" s="598"/>
      <c r="S36" s="598"/>
      <c r="T36" s="181"/>
      <c r="U36" s="597">
        <f t="shared" ref="U36:U43" si="4">IF(W36="","",U35+1)</f>
        <v>6</v>
      </c>
      <c r="V36" s="597"/>
      <c r="W36" s="598" t="str">
        <f>IF('各会計、関係団体の財政状況及び健全化判断比率'!B30="","",'各会計、関係団体の財政状況及び健全化判断比率'!B30)</f>
        <v>介護保険特別会計(介護サービス事業)</v>
      </c>
      <c r="X36" s="598"/>
      <c r="Y36" s="598"/>
      <c r="Z36" s="598"/>
      <c r="AA36" s="598"/>
      <c r="AB36" s="598"/>
      <c r="AC36" s="598"/>
      <c r="AD36" s="598"/>
      <c r="AE36" s="598"/>
      <c r="AF36" s="598"/>
      <c r="AG36" s="598"/>
      <c r="AH36" s="598"/>
      <c r="AI36" s="598"/>
      <c r="AJ36" s="598"/>
      <c r="AK36" s="598"/>
      <c r="AL36" s="181"/>
      <c r="AM36" s="597">
        <f t="shared" si="0"/>
        <v>10</v>
      </c>
      <c r="AN36" s="597"/>
      <c r="AO36" s="598" t="str">
        <f>IF('各会計、関係団体の財政状況及び健全化判断比率'!B34="","",'各会計、関係団体の財政状況及び健全化判断比率'!B34)</f>
        <v>病院事業会計</v>
      </c>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13</v>
      </c>
      <c r="BX36" s="597"/>
      <c r="BY36" s="598" t="str">
        <f>IF('各会計、関係団体の財政状況及び健全化判断比率'!B70="","",'各会計、関係団体の財政状況及び健全化判断比率'!B70)</f>
        <v>滋賀県後期高齢者医療広域連合（後期高齢者医療特別会計）</v>
      </c>
      <c r="BZ36" s="598"/>
      <c r="CA36" s="598"/>
      <c r="CB36" s="598"/>
      <c r="CC36" s="598"/>
      <c r="CD36" s="598"/>
      <c r="CE36" s="598"/>
      <c r="CF36" s="598"/>
      <c r="CG36" s="598"/>
      <c r="CH36" s="598"/>
      <c r="CI36" s="598"/>
      <c r="CJ36" s="598"/>
      <c r="CK36" s="598"/>
      <c r="CL36" s="598"/>
      <c r="CM36" s="598"/>
      <c r="CN36" s="181"/>
      <c r="CO36" s="597">
        <f t="shared" si="3"/>
        <v>18</v>
      </c>
      <c r="CP36" s="597"/>
      <c r="CQ36" s="598" t="str">
        <f>IF('各会計、関係団体の財政状況及び健全化判断比率'!BS9="","",'各会計、関係団体の財政状況及び健全化判断比率'!BS9)</f>
        <v>守山野洲市民交流プラザ</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2">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f t="shared" si="4"/>
        <v>7</v>
      </c>
      <c r="V37" s="597"/>
      <c r="W37" s="598" t="str">
        <f>IF('各会計、関係団体の財政状況及び健全化判断比率'!B31="","",'各会計、関係団体の財政状況及び健全化判断比率'!B31)</f>
        <v>後期高齢者医療事業特別会計</v>
      </c>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14</v>
      </c>
      <c r="BX37" s="597"/>
      <c r="BY37" s="598" t="str">
        <f>IF('各会計、関係団体の財政状況及び健全化判断比率'!B71="","",'各会計、関係団体の財政状況及び健全化判断比率'!B71)</f>
        <v>守山野洲行政事務組合</v>
      </c>
      <c r="BZ37" s="598"/>
      <c r="CA37" s="598"/>
      <c r="CB37" s="598"/>
      <c r="CC37" s="598"/>
      <c r="CD37" s="598"/>
      <c r="CE37" s="598"/>
      <c r="CF37" s="598"/>
      <c r="CG37" s="598"/>
      <c r="CH37" s="598"/>
      <c r="CI37" s="598"/>
      <c r="CJ37" s="598"/>
      <c r="CK37" s="598"/>
      <c r="CL37" s="598"/>
      <c r="CM37" s="598"/>
      <c r="CN37" s="181"/>
      <c r="CO37" s="597">
        <f t="shared" si="3"/>
        <v>19</v>
      </c>
      <c r="CP37" s="597"/>
      <c r="CQ37" s="598" t="str">
        <f>IF('各会計、関係団体の財政状況及び健全化判断比率'!BS10="","",'各会計、関係団体の財政状況及び健全化判断比率'!BS10)</f>
        <v>守山野洲勤労福祉サービスセンター</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2">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15</v>
      </c>
      <c r="BX38" s="597"/>
      <c r="BY38" s="598" t="str">
        <f>IF('各会計、関係団体の財政状況及び健全化判断比率'!B72="","",'各会計、関係団体の財政状況及び健全化判断比率'!B72)</f>
        <v>滋賀県市町村職員研修センター</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2">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t="str">
        <f t="shared" si="2"/>
        <v/>
      </c>
      <c r="BX39" s="597"/>
      <c r="BY39" s="598" t="str">
        <f>IF('各会計、関係団体の財政状況及び健全化判断比率'!B73="","",'各会計、関係団体の財政状況及び健全化判断比率'!B73)</f>
        <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2">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2">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2">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2">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194</v>
      </c>
      <c r="E46" s="600" t="s">
        <v>195</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2">
      <c r="E47" s="600" t="s">
        <v>196</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2">
      <c r="E48" s="600" t="s">
        <v>197</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2">
      <c r="E49" s="601" t="s">
        <v>198</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2">
      <c r="E50" s="600" t="s">
        <v>199</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2">
      <c r="E51" s="600" t="s">
        <v>200</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2">
      <c r="E52" s="600" t="s">
        <v>201</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2">
      <c r="E53" s="600" t="s">
        <v>202</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2"/>
    <row r="55" spans="5:113" x14ac:dyDescent="0.2"/>
    <row r="56" spans="5:113" x14ac:dyDescent="0.2"/>
  </sheetData>
  <sheetProtection algorithmName="SHA-512" hashValue="BKJy4lvGFabD0KJCXY9ULKtqwAg+5aA5Jj6W/sZK7HJdSHhCBXvAmKVdWKrryF3rw9yiVwDJU+Aie3j+pU7IOg==" saltValue="mucgJo45n4qLoyo9H8o9n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203</v>
      </c>
      <c r="DI1" s="603"/>
      <c r="DJ1" s="603"/>
      <c r="DK1" s="603"/>
      <c r="DL1" s="603"/>
      <c r="DM1" s="603"/>
      <c r="DN1" s="604"/>
      <c r="DO1" s="214"/>
      <c r="DP1" s="602" t="s">
        <v>204</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2">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05" t="s">
        <v>206</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207</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208</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2">
      <c r="B4" s="605" t="s">
        <v>1</v>
      </c>
      <c r="C4" s="606"/>
      <c r="D4" s="606"/>
      <c r="E4" s="606"/>
      <c r="F4" s="606"/>
      <c r="G4" s="606"/>
      <c r="H4" s="606"/>
      <c r="I4" s="606"/>
      <c r="J4" s="606"/>
      <c r="K4" s="606"/>
      <c r="L4" s="606"/>
      <c r="M4" s="606"/>
      <c r="N4" s="606"/>
      <c r="O4" s="606"/>
      <c r="P4" s="606"/>
      <c r="Q4" s="607"/>
      <c r="R4" s="605" t="s">
        <v>209</v>
      </c>
      <c r="S4" s="606"/>
      <c r="T4" s="606"/>
      <c r="U4" s="606"/>
      <c r="V4" s="606"/>
      <c r="W4" s="606"/>
      <c r="X4" s="606"/>
      <c r="Y4" s="607"/>
      <c r="Z4" s="605" t="s">
        <v>210</v>
      </c>
      <c r="AA4" s="606"/>
      <c r="AB4" s="606"/>
      <c r="AC4" s="607"/>
      <c r="AD4" s="605" t="s">
        <v>211</v>
      </c>
      <c r="AE4" s="606"/>
      <c r="AF4" s="606"/>
      <c r="AG4" s="606"/>
      <c r="AH4" s="606"/>
      <c r="AI4" s="606"/>
      <c r="AJ4" s="606"/>
      <c r="AK4" s="607"/>
      <c r="AL4" s="605" t="s">
        <v>210</v>
      </c>
      <c r="AM4" s="606"/>
      <c r="AN4" s="606"/>
      <c r="AO4" s="607"/>
      <c r="AP4" s="608" t="s">
        <v>212</v>
      </c>
      <c r="AQ4" s="608"/>
      <c r="AR4" s="608"/>
      <c r="AS4" s="608"/>
      <c r="AT4" s="608"/>
      <c r="AU4" s="608"/>
      <c r="AV4" s="608"/>
      <c r="AW4" s="608"/>
      <c r="AX4" s="608"/>
      <c r="AY4" s="608"/>
      <c r="AZ4" s="608"/>
      <c r="BA4" s="608"/>
      <c r="BB4" s="608"/>
      <c r="BC4" s="608"/>
      <c r="BD4" s="608"/>
      <c r="BE4" s="608"/>
      <c r="BF4" s="608"/>
      <c r="BG4" s="608" t="s">
        <v>213</v>
      </c>
      <c r="BH4" s="608"/>
      <c r="BI4" s="608"/>
      <c r="BJ4" s="608"/>
      <c r="BK4" s="608"/>
      <c r="BL4" s="608"/>
      <c r="BM4" s="608"/>
      <c r="BN4" s="608"/>
      <c r="BO4" s="608" t="s">
        <v>210</v>
      </c>
      <c r="BP4" s="608"/>
      <c r="BQ4" s="608"/>
      <c r="BR4" s="608"/>
      <c r="BS4" s="608" t="s">
        <v>214</v>
      </c>
      <c r="BT4" s="608"/>
      <c r="BU4" s="608"/>
      <c r="BV4" s="608"/>
      <c r="BW4" s="608"/>
      <c r="BX4" s="608"/>
      <c r="BY4" s="608"/>
      <c r="BZ4" s="608"/>
      <c r="CA4" s="608"/>
      <c r="CB4" s="608"/>
      <c r="CD4" s="605" t="s">
        <v>215</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2">
      <c r="B5" s="609" t="s">
        <v>216</v>
      </c>
      <c r="C5" s="610"/>
      <c r="D5" s="610"/>
      <c r="E5" s="610"/>
      <c r="F5" s="610"/>
      <c r="G5" s="610"/>
      <c r="H5" s="610"/>
      <c r="I5" s="610"/>
      <c r="J5" s="610"/>
      <c r="K5" s="610"/>
      <c r="L5" s="610"/>
      <c r="M5" s="610"/>
      <c r="N5" s="610"/>
      <c r="O5" s="610"/>
      <c r="P5" s="610"/>
      <c r="Q5" s="611"/>
      <c r="R5" s="612">
        <v>14357046</v>
      </c>
      <c r="S5" s="613"/>
      <c r="T5" s="613"/>
      <c r="U5" s="613"/>
      <c r="V5" s="613"/>
      <c r="W5" s="613"/>
      <c r="X5" s="613"/>
      <c r="Y5" s="614"/>
      <c r="Z5" s="615">
        <v>37.700000000000003</v>
      </c>
      <c r="AA5" s="615"/>
      <c r="AB5" s="615"/>
      <c r="AC5" s="615"/>
      <c r="AD5" s="616">
        <v>13710375</v>
      </c>
      <c r="AE5" s="616"/>
      <c r="AF5" s="616"/>
      <c r="AG5" s="616"/>
      <c r="AH5" s="616"/>
      <c r="AI5" s="616"/>
      <c r="AJ5" s="616"/>
      <c r="AK5" s="616"/>
      <c r="AL5" s="617">
        <v>70.8</v>
      </c>
      <c r="AM5" s="618"/>
      <c r="AN5" s="618"/>
      <c r="AO5" s="619"/>
      <c r="AP5" s="609" t="s">
        <v>217</v>
      </c>
      <c r="AQ5" s="610"/>
      <c r="AR5" s="610"/>
      <c r="AS5" s="610"/>
      <c r="AT5" s="610"/>
      <c r="AU5" s="610"/>
      <c r="AV5" s="610"/>
      <c r="AW5" s="610"/>
      <c r="AX5" s="610"/>
      <c r="AY5" s="610"/>
      <c r="AZ5" s="610"/>
      <c r="BA5" s="610"/>
      <c r="BB5" s="610"/>
      <c r="BC5" s="610"/>
      <c r="BD5" s="610"/>
      <c r="BE5" s="610"/>
      <c r="BF5" s="611"/>
      <c r="BG5" s="623">
        <v>13696439</v>
      </c>
      <c r="BH5" s="624"/>
      <c r="BI5" s="624"/>
      <c r="BJ5" s="624"/>
      <c r="BK5" s="624"/>
      <c r="BL5" s="624"/>
      <c r="BM5" s="624"/>
      <c r="BN5" s="625"/>
      <c r="BO5" s="626">
        <v>95.4</v>
      </c>
      <c r="BP5" s="626"/>
      <c r="BQ5" s="626"/>
      <c r="BR5" s="626"/>
      <c r="BS5" s="627">
        <v>380251</v>
      </c>
      <c r="BT5" s="627"/>
      <c r="BU5" s="627"/>
      <c r="BV5" s="627"/>
      <c r="BW5" s="627"/>
      <c r="BX5" s="627"/>
      <c r="BY5" s="627"/>
      <c r="BZ5" s="627"/>
      <c r="CA5" s="627"/>
      <c r="CB5" s="631"/>
      <c r="CD5" s="605" t="s">
        <v>212</v>
      </c>
      <c r="CE5" s="606"/>
      <c r="CF5" s="606"/>
      <c r="CG5" s="606"/>
      <c r="CH5" s="606"/>
      <c r="CI5" s="606"/>
      <c r="CJ5" s="606"/>
      <c r="CK5" s="606"/>
      <c r="CL5" s="606"/>
      <c r="CM5" s="606"/>
      <c r="CN5" s="606"/>
      <c r="CO5" s="606"/>
      <c r="CP5" s="606"/>
      <c r="CQ5" s="607"/>
      <c r="CR5" s="605" t="s">
        <v>218</v>
      </c>
      <c r="CS5" s="606"/>
      <c r="CT5" s="606"/>
      <c r="CU5" s="606"/>
      <c r="CV5" s="606"/>
      <c r="CW5" s="606"/>
      <c r="CX5" s="606"/>
      <c r="CY5" s="607"/>
      <c r="CZ5" s="605" t="s">
        <v>210</v>
      </c>
      <c r="DA5" s="606"/>
      <c r="DB5" s="606"/>
      <c r="DC5" s="607"/>
      <c r="DD5" s="605" t="s">
        <v>219</v>
      </c>
      <c r="DE5" s="606"/>
      <c r="DF5" s="606"/>
      <c r="DG5" s="606"/>
      <c r="DH5" s="606"/>
      <c r="DI5" s="606"/>
      <c r="DJ5" s="606"/>
      <c r="DK5" s="606"/>
      <c r="DL5" s="606"/>
      <c r="DM5" s="606"/>
      <c r="DN5" s="606"/>
      <c r="DO5" s="606"/>
      <c r="DP5" s="607"/>
      <c r="DQ5" s="605" t="s">
        <v>220</v>
      </c>
      <c r="DR5" s="606"/>
      <c r="DS5" s="606"/>
      <c r="DT5" s="606"/>
      <c r="DU5" s="606"/>
      <c r="DV5" s="606"/>
      <c r="DW5" s="606"/>
      <c r="DX5" s="606"/>
      <c r="DY5" s="606"/>
      <c r="DZ5" s="606"/>
      <c r="EA5" s="606"/>
      <c r="EB5" s="606"/>
      <c r="EC5" s="607"/>
    </row>
    <row r="6" spans="2:143" ht="11.25" customHeight="1" x14ac:dyDescent="0.2">
      <c r="B6" s="620" t="s">
        <v>221</v>
      </c>
      <c r="C6" s="621"/>
      <c r="D6" s="621"/>
      <c r="E6" s="621"/>
      <c r="F6" s="621"/>
      <c r="G6" s="621"/>
      <c r="H6" s="621"/>
      <c r="I6" s="621"/>
      <c r="J6" s="621"/>
      <c r="K6" s="621"/>
      <c r="L6" s="621"/>
      <c r="M6" s="621"/>
      <c r="N6" s="621"/>
      <c r="O6" s="621"/>
      <c r="P6" s="621"/>
      <c r="Q6" s="622"/>
      <c r="R6" s="623">
        <v>211907</v>
      </c>
      <c r="S6" s="624"/>
      <c r="T6" s="624"/>
      <c r="U6" s="624"/>
      <c r="V6" s="624"/>
      <c r="W6" s="624"/>
      <c r="X6" s="624"/>
      <c r="Y6" s="625"/>
      <c r="Z6" s="626">
        <v>0.6</v>
      </c>
      <c r="AA6" s="626"/>
      <c r="AB6" s="626"/>
      <c r="AC6" s="626"/>
      <c r="AD6" s="627">
        <v>211907</v>
      </c>
      <c r="AE6" s="627"/>
      <c r="AF6" s="627"/>
      <c r="AG6" s="627"/>
      <c r="AH6" s="627"/>
      <c r="AI6" s="627"/>
      <c r="AJ6" s="627"/>
      <c r="AK6" s="627"/>
      <c r="AL6" s="628">
        <v>1.1000000000000001</v>
      </c>
      <c r="AM6" s="629"/>
      <c r="AN6" s="629"/>
      <c r="AO6" s="630"/>
      <c r="AP6" s="620" t="s">
        <v>222</v>
      </c>
      <c r="AQ6" s="621"/>
      <c r="AR6" s="621"/>
      <c r="AS6" s="621"/>
      <c r="AT6" s="621"/>
      <c r="AU6" s="621"/>
      <c r="AV6" s="621"/>
      <c r="AW6" s="621"/>
      <c r="AX6" s="621"/>
      <c r="AY6" s="621"/>
      <c r="AZ6" s="621"/>
      <c r="BA6" s="621"/>
      <c r="BB6" s="621"/>
      <c r="BC6" s="621"/>
      <c r="BD6" s="621"/>
      <c r="BE6" s="621"/>
      <c r="BF6" s="622"/>
      <c r="BG6" s="623">
        <v>13696439</v>
      </c>
      <c r="BH6" s="624"/>
      <c r="BI6" s="624"/>
      <c r="BJ6" s="624"/>
      <c r="BK6" s="624"/>
      <c r="BL6" s="624"/>
      <c r="BM6" s="624"/>
      <c r="BN6" s="625"/>
      <c r="BO6" s="626">
        <v>95.4</v>
      </c>
      <c r="BP6" s="626"/>
      <c r="BQ6" s="626"/>
      <c r="BR6" s="626"/>
      <c r="BS6" s="627">
        <v>380251</v>
      </c>
      <c r="BT6" s="627"/>
      <c r="BU6" s="627"/>
      <c r="BV6" s="627"/>
      <c r="BW6" s="627"/>
      <c r="BX6" s="627"/>
      <c r="BY6" s="627"/>
      <c r="BZ6" s="627"/>
      <c r="CA6" s="627"/>
      <c r="CB6" s="631"/>
      <c r="CD6" s="609" t="s">
        <v>223</v>
      </c>
      <c r="CE6" s="610"/>
      <c r="CF6" s="610"/>
      <c r="CG6" s="610"/>
      <c r="CH6" s="610"/>
      <c r="CI6" s="610"/>
      <c r="CJ6" s="610"/>
      <c r="CK6" s="610"/>
      <c r="CL6" s="610"/>
      <c r="CM6" s="610"/>
      <c r="CN6" s="610"/>
      <c r="CO6" s="610"/>
      <c r="CP6" s="610"/>
      <c r="CQ6" s="611"/>
      <c r="CR6" s="623">
        <v>230111</v>
      </c>
      <c r="CS6" s="624"/>
      <c r="CT6" s="624"/>
      <c r="CU6" s="624"/>
      <c r="CV6" s="624"/>
      <c r="CW6" s="624"/>
      <c r="CX6" s="624"/>
      <c r="CY6" s="625"/>
      <c r="CZ6" s="617">
        <v>0.6</v>
      </c>
      <c r="DA6" s="618"/>
      <c r="DB6" s="618"/>
      <c r="DC6" s="634"/>
      <c r="DD6" s="632" t="s">
        <v>122</v>
      </c>
      <c r="DE6" s="624"/>
      <c r="DF6" s="624"/>
      <c r="DG6" s="624"/>
      <c r="DH6" s="624"/>
      <c r="DI6" s="624"/>
      <c r="DJ6" s="624"/>
      <c r="DK6" s="624"/>
      <c r="DL6" s="624"/>
      <c r="DM6" s="624"/>
      <c r="DN6" s="624"/>
      <c r="DO6" s="624"/>
      <c r="DP6" s="625"/>
      <c r="DQ6" s="632">
        <v>230021</v>
      </c>
      <c r="DR6" s="624"/>
      <c r="DS6" s="624"/>
      <c r="DT6" s="624"/>
      <c r="DU6" s="624"/>
      <c r="DV6" s="624"/>
      <c r="DW6" s="624"/>
      <c r="DX6" s="624"/>
      <c r="DY6" s="624"/>
      <c r="DZ6" s="624"/>
      <c r="EA6" s="624"/>
      <c r="EB6" s="624"/>
      <c r="EC6" s="633"/>
    </row>
    <row r="7" spans="2:143" ht="11.25" customHeight="1" x14ac:dyDescent="0.2">
      <c r="B7" s="620" t="s">
        <v>224</v>
      </c>
      <c r="C7" s="621"/>
      <c r="D7" s="621"/>
      <c r="E7" s="621"/>
      <c r="F7" s="621"/>
      <c r="G7" s="621"/>
      <c r="H7" s="621"/>
      <c r="I7" s="621"/>
      <c r="J7" s="621"/>
      <c r="K7" s="621"/>
      <c r="L7" s="621"/>
      <c r="M7" s="621"/>
      <c r="N7" s="621"/>
      <c r="O7" s="621"/>
      <c r="P7" s="621"/>
      <c r="Q7" s="622"/>
      <c r="R7" s="623">
        <v>6228</v>
      </c>
      <c r="S7" s="624"/>
      <c r="T7" s="624"/>
      <c r="U7" s="624"/>
      <c r="V7" s="624"/>
      <c r="W7" s="624"/>
      <c r="X7" s="624"/>
      <c r="Y7" s="625"/>
      <c r="Z7" s="626">
        <v>0</v>
      </c>
      <c r="AA7" s="626"/>
      <c r="AB7" s="626"/>
      <c r="AC7" s="626"/>
      <c r="AD7" s="627">
        <v>6228</v>
      </c>
      <c r="AE7" s="627"/>
      <c r="AF7" s="627"/>
      <c r="AG7" s="627"/>
      <c r="AH7" s="627"/>
      <c r="AI7" s="627"/>
      <c r="AJ7" s="627"/>
      <c r="AK7" s="627"/>
      <c r="AL7" s="628">
        <v>0</v>
      </c>
      <c r="AM7" s="629"/>
      <c r="AN7" s="629"/>
      <c r="AO7" s="630"/>
      <c r="AP7" s="620" t="s">
        <v>225</v>
      </c>
      <c r="AQ7" s="621"/>
      <c r="AR7" s="621"/>
      <c r="AS7" s="621"/>
      <c r="AT7" s="621"/>
      <c r="AU7" s="621"/>
      <c r="AV7" s="621"/>
      <c r="AW7" s="621"/>
      <c r="AX7" s="621"/>
      <c r="AY7" s="621"/>
      <c r="AZ7" s="621"/>
      <c r="BA7" s="621"/>
      <c r="BB7" s="621"/>
      <c r="BC7" s="621"/>
      <c r="BD7" s="621"/>
      <c r="BE7" s="621"/>
      <c r="BF7" s="622"/>
      <c r="BG7" s="623">
        <v>6943438</v>
      </c>
      <c r="BH7" s="624"/>
      <c r="BI7" s="624"/>
      <c r="BJ7" s="624"/>
      <c r="BK7" s="624"/>
      <c r="BL7" s="624"/>
      <c r="BM7" s="624"/>
      <c r="BN7" s="625"/>
      <c r="BO7" s="626">
        <v>48.4</v>
      </c>
      <c r="BP7" s="626"/>
      <c r="BQ7" s="626"/>
      <c r="BR7" s="626"/>
      <c r="BS7" s="627">
        <v>380251</v>
      </c>
      <c r="BT7" s="627"/>
      <c r="BU7" s="627"/>
      <c r="BV7" s="627"/>
      <c r="BW7" s="627"/>
      <c r="BX7" s="627"/>
      <c r="BY7" s="627"/>
      <c r="BZ7" s="627"/>
      <c r="CA7" s="627"/>
      <c r="CB7" s="631"/>
      <c r="CD7" s="620" t="s">
        <v>226</v>
      </c>
      <c r="CE7" s="621"/>
      <c r="CF7" s="621"/>
      <c r="CG7" s="621"/>
      <c r="CH7" s="621"/>
      <c r="CI7" s="621"/>
      <c r="CJ7" s="621"/>
      <c r="CK7" s="621"/>
      <c r="CL7" s="621"/>
      <c r="CM7" s="621"/>
      <c r="CN7" s="621"/>
      <c r="CO7" s="621"/>
      <c r="CP7" s="621"/>
      <c r="CQ7" s="622"/>
      <c r="CR7" s="623">
        <v>6090949</v>
      </c>
      <c r="CS7" s="624"/>
      <c r="CT7" s="624"/>
      <c r="CU7" s="624"/>
      <c r="CV7" s="624"/>
      <c r="CW7" s="624"/>
      <c r="CX7" s="624"/>
      <c r="CY7" s="625"/>
      <c r="CZ7" s="626">
        <v>16.3</v>
      </c>
      <c r="DA7" s="626"/>
      <c r="DB7" s="626"/>
      <c r="DC7" s="626"/>
      <c r="DD7" s="632">
        <v>2150924</v>
      </c>
      <c r="DE7" s="624"/>
      <c r="DF7" s="624"/>
      <c r="DG7" s="624"/>
      <c r="DH7" s="624"/>
      <c r="DI7" s="624"/>
      <c r="DJ7" s="624"/>
      <c r="DK7" s="624"/>
      <c r="DL7" s="624"/>
      <c r="DM7" s="624"/>
      <c r="DN7" s="624"/>
      <c r="DO7" s="624"/>
      <c r="DP7" s="625"/>
      <c r="DQ7" s="632">
        <v>3151503</v>
      </c>
      <c r="DR7" s="624"/>
      <c r="DS7" s="624"/>
      <c r="DT7" s="624"/>
      <c r="DU7" s="624"/>
      <c r="DV7" s="624"/>
      <c r="DW7" s="624"/>
      <c r="DX7" s="624"/>
      <c r="DY7" s="624"/>
      <c r="DZ7" s="624"/>
      <c r="EA7" s="624"/>
      <c r="EB7" s="624"/>
      <c r="EC7" s="633"/>
    </row>
    <row r="8" spans="2:143" ht="11.25" customHeight="1" x14ac:dyDescent="0.2">
      <c r="B8" s="620" t="s">
        <v>227</v>
      </c>
      <c r="C8" s="621"/>
      <c r="D8" s="621"/>
      <c r="E8" s="621"/>
      <c r="F8" s="621"/>
      <c r="G8" s="621"/>
      <c r="H8" s="621"/>
      <c r="I8" s="621"/>
      <c r="J8" s="621"/>
      <c r="K8" s="621"/>
      <c r="L8" s="621"/>
      <c r="M8" s="621"/>
      <c r="N8" s="621"/>
      <c r="O8" s="621"/>
      <c r="P8" s="621"/>
      <c r="Q8" s="622"/>
      <c r="R8" s="623">
        <v>89290</v>
      </c>
      <c r="S8" s="624"/>
      <c r="T8" s="624"/>
      <c r="U8" s="624"/>
      <c r="V8" s="624"/>
      <c r="W8" s="624"/>
      <c r="X8" s="624"/>
      <c r="Y8" s="625"/>
      <c r="Z8" s="626">
        <v>0.2</v>
      </c>
      <c r="AA8" s="626"/>
      <c r="AB8" s="626"/>
      <c r="AC8" s="626"/>
      <c r="AD8" s="627">
        <v>89290</v>
      </c>
      <c r="AE8" s="627"/>
      <c r="AF8" s="627"/>
      <c r="AG8" s="627"/>
      <c r="AH8" s="627"/>
      <c r="AI8" s="627"/>
      <c r="AJ8" s="627"/>
      <c r="AK8" s="627"/>
      <c r="AL8" s="628">
        <v>0.5</v>
      </c>
      <c r="AM8" s="629"/>
      <c r="AN8" s="629"/>
      <c r="AO8" s="630"/>
      <c r="AP8" s="620" t="s">
        <v>228</v>
      </c>
      <c r="AQ8" s="621"/>
      <c r="AR8" s="621"/>
      <c r="AS8" s="621"/>
      <c r="AT8" s="621"/>
      <c r="AU8" s="621"/>
      <c r="AV8" s="621"/>
      <c r="AW8" s="621"/>
      <c r="AX8" s="621"/>
      <c r="AY8" s="621"/>
      <c r="AZ8" s="621"/>
      <c r="BA8" s="621"/>
      <c r="BB8" s="621"/>
      <c r="BC8" s="621"/>
      <c r="BD8" s="621"/>
      <c r="BE8" s="621"/>
      <c r="BF8" s="622"/>
      <c r="BG8" s="623">
        <v>157688</v>
      </c>
      <c r="BH8" s="624"/>
      <c r="BI8" s="624"/>
      <c r="BJ8" s="624"/>
      <c r="BK8" s="624"/>
      <c r="BL8" s="624"/>
      <c r="BM8" s="624"/>
      <c r="BN8" s="625"/>
      <c r="BO8" s="626">
        <v>1.1000000000000001</v>
      </c>
      <c r="BP8" s="626"/>
      <c r="BQ8" s="626"/>
      <c r="BR8" s="626"/>
      <c r="BS8" s="627" t="s">
        <v>122</v>
      </c>
      <c r="BT8" s="627"/>
      <c r="BU8" s="627"/>
      <c r="BV8" s="627"/>
      <c r="BW8" s="627"/>
      <c r="BX8" s="627"/>
      <c r="BY8" s="627"/>
      <c r="BZ8" s="627"/>
      <c r="CA8" s="627"/>
      <c r="CB8" s="631"/>
      <c r="CD8" s="620" t="s">
        <v>229</v>
      </c>
      <c r="CE8" s="621"/>
      <c r="CF8" s="621"/>
      <c r="CG8" s="621"/>
      <c r="CH8" s="621"/>
      <c r="CI8" s="621"/>
      <c r="CJ8" s="621"/>
      <c r="CK8" s="621"/>
      <c r="CL8" s="621"/>
      <c r="CM8" s="621"/>
      <c r="CN8" s="621"/>
      <c r="CO8" s="621"/>
      <c r="CP8" s="621"/>
      <c r="CQ8" s="622"/>
      <c r="CR8" s="623">
        <v>13948750</v>
      </c>
      <c r="CS8" s="624"/>
      <c r="CT8" s="624"/>
      <c r="CU8" s="624"/>
      <c r="CV8" s="624"/>
      <c r="CW8" s="624"/>
      <c r="CX8" s="624"/>
      <c r="CY8" s="625"/>
      <c r="CZ8" s="626">
        <v>37.4</v>
      </c>
      <c r="DA8" s="626"/>
      <c r="DB8" s="626"/>
      <c r="DC8" s="626"/>
      <c r="DD8" s="632">
        <v>220125</v>
      </c>
      <c r="DE8" s="624"/>
      <c r="DF8" s="624"/>
      <c r="DG8" s="624"/>
      <c r="DH8" s="624"/>
      <c r="DI8" s="624"/>
      <c r="DJ8" s="624"/>
      <c r="DK8" s="624"/>
      <c r="DL8" s="624"/>
      <c r="DM8" s="624"/>
      <c r="DN8" s="624"/>
      <c r="DO8" s="624"/>
      <c r="DP8" s="625"/>
      <c r="DQ8" s="632">
        <v>7233837</v>
      </c>
      <c r="DR8" s="624"/>
      <c r="DS8" s="624"/>
      <c r="DT8" s="624"/>
      <c r="DU8" s="624"/>
      <c r="DV8" s="624"/>
      <c r="DW8" s="624"/>
      <c r="DX8" s="624"/>
      <c r="DY8" s="624"/>
      <c r="DZ8" s="624"/>
      <c r="EA8" s="624"/>
      <c r="EB8" s="624"/>
      <c r="EC8" s="633"/>
    </row>
    <row r="9" spans="2:143" ht="11.25" customHeight="1" x14ac:dyDescent="0.2">
      <c r="B9" s="620" t="s">
        <v>230</v>
      </c>
      <c r="C9" s="621"/>
      <c r="D9" s="621"/>
      <c r="E9" s="621"/>
      <c r="F9" s="621"/>
      <c r="G9" s="621"/>
      <c r="H9" s="621"/>
      <c r="I9" s="621"/>
      <c r="J9" s="621"/>
      <c r="K9" s="621"/>
      <c r="L9" s="621"/>
      <c r="M9" s="621"/>
      <c r="N9" s="621"/>
      <c r="O9" s="621"/>
      <c r="P9" s="621"/>
      <c r="Q9" s="622"/>
      <c r="R9" s="623">
        <v>98384</v>
      </c>
      <c r="S9" s="624"/>
      <c r="T9" s="624"/>
      <c r="U9" s="624"/>
      <c r="V9" s="624"/>
      <c r="W9" s="624"/>
      <c r="X9" s="624"/>
      <c r="Y9" s="625"/>
      <c r="Z9" s="626">
        <v>0.3</v>
      </c>
      <c r="AA9" s="626"/>
      <c r="AB9" s="626"/>
      <c r="AC9" s="626"/>
      <c r="AD9" s="627">
        <v>98384</v>
      </c>
      <c r="AE9" s="627"/>
      <c r="AF9" s="627"/>
      <c r="AG9" s="627"/>
      <c r="AH9" s="627"/>
      <c r="AI9" s="627"/>
      <c r="AJ9" s="627"/>
      <c r="AK9" s="627"/>
      <c r="AL9" s="628">
        <v>0.5</v>
      </c>
      <c r="AM9" s="629"/>
      <c r="AN9" s="629"/>
      <c r="AO9" s="630"/>
      <c r="AP9" s="620" t="s">
        <v>231</v>
      </c>
      <c r="AQ9" s="621"/>
      <c r="AR9" s="621"/>
      <c r="AS9" s="621"/>
      <c r="AT9" s="621"/>
      <c r="AU9" s="621"/>
      <c r="AV9" s="621"/>
      <c r="AW9" s="621"/>
      <c r="AX9" s="621"/>
      <c r="AY9" s="621"/>
      <c r="AZ9" s="621"/>
      <c r="BA9" s="621"/>
      <c r="BB9" s="621"/>
      <c r="BC9" s="621"/>
      <c r="BD9" s="621"/>
      <c r="BE9" s="621"/>
      <c r="BF9" s="622"/>
      <c r="BG9" s="623">
        <v>5220848</v>
      </c>
      <c r="BH9" s="624"/>
      <c r="BI9" s="624"/>
      <c r="BJ9" s="624"/>
      <c r="BK9" s="624"/>
      <c r="BL9" s="624"/>
      <c r="BM9" s="624"/>
      <c r="BN9" s="625"/>
      <c r="BO9" s="626">
        <v>36.4</v>
      </c>
      <c r="BP9" s="626"/>
      <c r="BQ9" s="626"/>
      <c r="BR9" s="626"/>
      <c r="BS9" s="627" t="s">
        <v>122</v>
      </c>
      <c r="BT9" s="627"/>
      <c r="BU9" s="627"/>
      <c r="BV9" s="627"/>
      <c r="BW9" s="627"/>
      <c r="BX9" s="627"/>
      <c r="BY9" s="627"/>
      <c r="BZ9" s="627"/>
      <c r="CA9" s="627"/>
      <c r="CB9" s="631"/>
      <c r="CD9" s="620" t="s">
        <v>232</v>
      </c>
      <c r="CE9" s="621"/>
      <c r="CF9" s="621"/>
      <c r="CG9" s="621"/>
      <c r="CH9" s="621"/>
      <c r="CI9" s="621"/>
      <c r="CJ9" s="621"/>
      <c r="CK9" s="621"/>
      <c r="CL9" s="621"/>
      <c r="CM9" s="621"/>
      <c r="CN9" s="621"/>
      <c r="CO9" s="621"/>
      <c r="CP9" s="621"/>
      <c r="CQ9" s="622"/>
      <c r="CR9" s="623">
        <v>3533403</v>
      </c>
      <c r="CS9" s="624"/>
      <c r="CT9" s="624"/>
      <c r="CU9" s="624"/>
      <c r="CV9" s="624"/>
      <c r="CW9" s="624"/>
      <c r="CX9" s="624"/>
      <c r="CY9" s="625"/>
      <c r="CZ9" s="626">
        <v>9.5</v>
      </c>
      <c r="DA9" s="626"/>
      <c r="DB9" s="626"/>
      <c r="DC9" s="626"/>
      <c r="DD9" s="632">
        <v>468244</v>
      </c>
      <c r="DE9" s="624"/>
      <c r="DF9" s="624"/>
      <c r="DG9" s="624"/>
      <c r="DH9" s="624"/>
      <c r="DI9" s="624"/>
      <c r="DJ9" s="624"/>
      <c r="DK9" s="624"/>
      <c r="DL9" s="624"/>
      <c r="DM9" s="624"/>
      <c r="DN9" s="624"/>
      <c r="DO9" s="624"/>
      <c r="DP9" s="625"/>
      <c r="DQ9" s="632">
        <v>2498106</v>
      </c>
      <c r="DR9" s="624"/>
      <c r="DS9" s="624"/>
      <c r="DT9" s="624"/>
      <c r="DU9" s="624"/>
      <c r="DV9" s="624"/>
      <c r="DW9" s="624"/>
      <c r="DX9" s="624"/>
      <c r="DY9" s="624"/>
      <c r="DZ9" s="624"/>
      <c r="EA9" s="624"/>
      <c r="EB9" s="624"/>
      <c r="EC9" s="633"/>
    </row>
    <row r="10" spans="2:143" ht="11.25" customHeight="1" x14ac:dyDescent="0.2">
      <c r="B10" s="620" t="s">
        <v>233</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234</v>
      </c>
      <c r="AQ10" s="621"/>
      <c r="AR10" s="621"/>
      <c r="AS10" s="621"/>
      <c r="AT10" s="621"/>
      <c r="AU10" s="621"/>
      <c r="AV10" s="621"/>
      <c r="AW10" s="621"/>
      <c r="AX10" s="621"/>
      <c r="AY10" s="621"/>
      <c r="AZ10" s="621"/>
      <c r="BA10" s="621"/>
      <c r="BB10" s="621"/>
      <c r="BC10" s="621"/>
      <c r="BD10" s="621"/>
      <c r="BE10" s="621"/>
      <c r="BF10" s="622"/>
      <c r="BG10" s="623">
        <v>227607</v>
      </c>
      <c r="BH10" s="624"/>
      <c r="BI10" s="624"/>
      <c r="BJ10" s="624"/>
      <c r="BK10" s="624"/>
      <c r="BL10" s="624"/>
      <c r="BM10" s="624"/>
      <c r="BN10" s="625"/>
      <c r="BO10" s="626">
        <v>1.6</v>
      </c>
      <c r="BP10" s="626"/>
      <c r="BQ10" s="626"/>
      <c r="BR10" s="626"/>
      <c r="BS10" s="627" t="s">
        <v>122</v>
      </c>
      <c r="BT10" s="627"/>
      <c r="BU10" s="627"/>
      <c r="BV10" s="627"/>
      <c r="BW10" s="627"/>
      <c r="BX10" s="627"/>
      <c r="BY10" s="627"/>
      <c r="BZ10" s="627"/>
      <c r="CA10" s="627"/>
      <c r="CB10" s="631"/>
      <c r="CD10" s="620" t="s">
        <v>235</v>
      </c>
      <c r="CE10" s="621"/>
      <c r="CF10" s="621"/>
      <c r="CG10" s="621"/>
      <c r="CH10" s="621"/>
      <c r="CI10" s="621"/>
      <c r="CJ10" s="621"/>
      <c r="CK10" s="621"/>
      <c r="CL10" s="621"/>
      <c r="CM10" s="621"/>
      <c r="CN10" s="621"/>
      <c r="CO10" s="621"/>
      <c r="CP10" s="621"/>
      <c r="CQ10" s="622"/>
      <c r="CR10" s="623">
        <v>322615</v>
      </c>
      <c r="CS10" s="624"/>
      <c r="CT10" s="624"/>
      <c r="CU10" s="624"/>
      <c r="CV10" s="624"/>
      <c r="CW10" s="624"/>
      <c r="CX10" s="624"/>
      <c r="CY10" s="625"/>
      <c r="CZ10" s="626">
        <v>0.9</v>
      </c>
      <c r="DA10" s="626"/>
      <c r="DB10" s="626"/>
      <c r="DC10" s="626"/>
      <c r="DD10" s="632">
        <v>40500</v>
      </c>
      <c r="DE10" s="624"/>
      <c r="DF10" s="624"/>
      <c r="DG10" s="624"/>
      <c r="DH10" s="624"/>
      <c r="DI10" s="624"/>
      <c r="DJ10" s="624"/>
      <c r="DK10" s="624"/>
      <c r="DL10" s="624"/>
      <c r="DM10" s="624"/>
      <c r="DN10" s="624"/>
      <c r="DO10" s="624"/>
      <c r="DP10" s="625"/>
      <c r="DQ10" s="632">
        <v>46314</v>
      </c>
      <c r="DR10" s="624"/>
      <c r="DS10" s="624"/>
      <c r="DT10" s="624"/>
      <c r="DU10" s="624"/>
      <c r="DV10" s="624"/>
      <c r="DW10" s="624"/>
      <c r="DX10" s="624"/>
      <c r="DY10" s="624"/>
      <c r="DZ10" s="624"/>
      <c r="EA10" s="624"/>
      <c r="EB10" s="624"/>
      <c r="EC10" s="633"/>
    </row>
    <row r="11" spans="2:143" ht="11.25" customHeight="1" x14ac:dyDescent="0.2">
      <c r="B11" s="620" t="s">
        <v>236</v>
      </c>
      <c r="C11" s="621"/>
      <c r="D11" s="621"/>
      <c r="E11" s="621"/>
      <c r="F11" s="621"/>
      <c r="G11" s="621"/>
      <c r="H11" s="621"/>
      <c r="I11" s="621"/>
      <c r="J11" s="621"/>
      <c r="K11" s="621"/>
      <c r="L11" s="621"/>
      <c r="M11" s="621"/>
      <c r="N11" s="621"/>
      <c r="O11" s="621"/>
      <c r="P11" s="621"/>
      <c r="Q11" s="622"/>
      <c r="R11" s="623">
        <v>1883679</v>
      </c>
      <c r="S11" s="624"/>
      <c r="T11" s="624"/>
      <c r="U11" s="624"/>
      <c r="V11" s="624"/>
      <c r="W11" s="624"/>
      <c r="X11" s="624"/>
      <c r="Y11" s="625"/>
      <c r="Z11" s="628">
        <v>4.9000000000000004</v>
      </c>
      <c r="AA11" s="629"/>
      <c r="AB11" s="629"/>
      <c r="AC11" s="635"/>
      <c r="AD11" s="632">
        <v>1883679</v>
      </c>
      <c r="AE11" s="624"/>
      <c r="AF11" s="624"/>
      <c r="AG11" s="624"/>
      <c r="AH11" s="624"/>
      <c r="AI11" s="624"/>
      <c r="AJ11" s="624"/>
      <c r="AK11" s="625"/>
      <c r="AL11" s="628">
        <v>9.6999999999999993</v>
      </c>
      <c r="AM11" s="629"/>
      <c r="AN11" s="629"/>
      <c r="AO11" s="630"/>
      <c r="AP11" s="620" t="s">
        <v>237</v>
      </c>
      <c r="AQ11" s="621"/>
      <c r="AR11" s="621"/>
      <c r="AS11" s="621"/>
      <c r="AT11" s="621"/>
      <c r="AU11" s="621"/>
      <c r="AV11" s="621"/>
      <c r="AW11" s="621"/>
      <c r="AX11" s="621"/>
      <c r="AY11" s="621"/>
      <c r="AZ11" s="621"/>
      <c r="BA11" s="621"/>
      <c r="BB11" s="621"/>
      <c r="BC11" s="621"/>
      <c r="BD11" s="621"/>
      <c r="BE11" s="621"/>
      <c r="BF11" s="622"/>
      <c r="BG11" s="623">
        <v>1337295</v>
      </c>
      <c r="BH11" s="624"/>
      <c r="BI11" s="624"/>
      <c r="BJ11" s="624"/>
      <c r="BK11" s="624"/>
      <c r="BL11" s="624"/>
      <c r="BM11" s="624"/>
      <c r="BN11" s="625"/>
      <c r="BO11" s="626">
        <v>9.3000000000000007</v>
      </c>
      <c r="BP11" s="626"/>
      <c r="BQ11" s="626"/>
      <c r="BR11" s="626"/>
      <c r="BS11" s="627">
        <v>380251</v>
      </c>
      <c r="BT11" s="627"/>
      <c r="BU11" s="627"/>
      <c r="BV11" s="627"/>
      <c r="BW11" s="627"/>
      <c r="BX11" s="627"/>
      <c r="BY11" s="627"/>
      <c r="BZ11" s="627"/>
      <c r="CA11" s="627"/>
      <c r="CB11" s="631"/>
      <c r="CD11" s="620" t="s">
        <v>238</v>
      </c>
      <c r="CE11" s="621"/>
      <c r="CF11" s="621"/>
      <c r="CG11" s="621"/>
      <c r="CH11" s="621"/>
      <c r="CI11" s="621"/>
      <c r="CJ11" s="621"/>
      <c r="CK11" s="621"/>
      <c r="CL11" s="621"/>
      <c r="CM11" s="621"/>
      <c r="CN11" s="621"/>
      <c r="CO11" s="621"/>
      <c r="CP11" s="621"/>
      <c r="CQ11" s="622"/>
      <c r="CR11" s="623">
        <v>469538</v>
      </c>
      <c r="CS11" s="624"/>
      <c r="CT11" s="624"/>
      <c r="CU11" s="624"/>
      <c r="CV11" s="624"/>
      <c r="CW11" s="624"/>
      <c r="CX11" s="624"/>
      <c r="CY11" s="625"/>
      <c r="CZ11" s="626">
        <v>1.3</v>
      </c>
      <c r="DA11" s="626"/>
      <c r="DB11" s="626"/>
      <c r="DC11" s="626"/>
      <c r="DD11" s="632">
        <v>116820</v>
      </c>
      <c r="DE11" s="624"/>
      <c r="DF11" s="624"/>
      <c r="DG11" s="624"/>
      <c r="DH11" s="624"/>
      <c r="DI11" s="624"/>
      <c r="DJ11" s="624"/>
      <c r="DK11" s="624"/>
      <c r="DL11" s="624"/>
      <c r="DM11" s="624"/>
      <c r="DN11" s="624"/>
      <c r="DO11" s="624"/>
      <c r="DP11" s="625"/>
      <c r="DQ11" s="632">
        <v>261573</v>
      </c>
      <c r="DR11" s="624"/>
      <c r="DS11" s="624"/>
      <c r="DT11" s="624"/>
      <c r="DU11" s="624"/>
      <c r="DV11" s="624"/>
      <c r="DW11" s="624"/>
      <c r="DX11" s="624"/>
      <c r="DY11" s="624"/>
      <c r="DZ11" s="624"/>
      <c r="EA11" s="624"/>
      <c r="EB11" s="624"/>
      <c r="EC11" s="633"/>
    </row>
    <row r="12" spans="2:143" ht="11.25" customHeight="1" x14ac:dyDescent="0.2">
      <c r="B12" s="620" t="s">
        <v>239</v>
      </c>
      <c r="C12" s="621"/>
      <c r="D12" s="621"/>
      <c r="E12" s="621"/>
      <c r="F12" s="621"/>
      <c r="G12" s="621"/>
      <c r="H12" s="621"/>
      <c r="I12" s="621"/>
      <c r="J12" s="621"/>
      <c r="K12" s="621"/>
      <c r="L12" s="621"/>
      <c r="M12" s="621"/>
      <c r="N12" s="621"/>
      <c r="O12" s="621"/>
      <c r="P12" s="621"/>
      <c r="Q12" s="622"/>
      <c r="R12" s="623">
        <v>12622</v>
      </c>
      <c r="S12" s="624"/>
      <c r="T12" s="624"/>
      <c r="U12" s="624"/>
      <c r="V12" s="624"/>
      <c r="W12" s="624"/>
      <c r="X12" s="624"/>
      <c r="Y12" s="625"/>
      <c r="Z12" s="626">
        <v>0</v>
      </c>
      <c r="AA12" s="626"/>
      <c r="AB12" s="626"/>
      <c r="AC12" s="626"/>
      <c r="AD12" s="627">
        <v>12622</v>
      </c>
      <c r="AE12" s="627"/>
      <c r="AF12" s="627"/>
      <c r="AG12" s="627"/>
      <c r="AH12" s="627"/>
      <c r="AI12" s="627"/>
      <c r="AJ12" s="627"/>
      <c r="AK12" s="627"/>
      <c r="AL12" s="628">
        <v>0.1</v>
      </c>
      <c r="AM12" s="629"/>
      <c r="AN12" s="629"/>
      <c r="AO12" s="630"/>
      <c r="AP12" s="620" t="s">
        <v>240</v>
      </c>
      <c r="AQ12" s="621"/>
      <c r="AR12" s="621"/>
      <c r="AS12" s="621"/>
      <c r="AT12" s="621"/>
      <c r="AU12" s="621"/>
      <c r="AV12" s="621"/>
      <c r="AW12" s="621"/>
      <c r="AX12" s="621"/>
      <c r="AY12" s="621"/>
      <c r="AZ12" s="621"/>
      <c r="BA12" s="621"/>
      <c r="BB12" s="621"/>
      <c r="BC12" s="621"/>
      <c r="BD12" s="621"/>
      <c r="BE12" s="621"/>
      <c r="BF12" s="622"/>
      <c r="BG12" s="623">
        <v>6047004</v>
      </c>
      <c r="BH12" s="624"/>
      <c r="BI12" s="624"/>
      <c r="BJ12" s="624"/>
      <c r="BK12" s="624"/>
      <c r="BL12" s="624"/>
      <c r="BM12" s="624"/>
      <c r="BN12" s="625"/>
      <c r="BO12" s="626">
        <v>42.1</v>
      </c>
      <c r="BP12" s="626"/>
      <c r="BQ12" s="626"/>
      <c r="BR12" s="626"/>
      <c r="BS12" s="627" t="s">
        <v>122</v>
      </c>
      <c r="BT12" s="627"/>
      <c r="BU12" s="627"/>
      <c r="BV12" s="627"/>
      <c r="BW12" s="627"/>
      <c r="BX12" s="627"/>
      <c r="BY12" s="627"/>
      <c r="BZ12" s="627"/>
      <c r="CA12" s="627"/>
      <c r="CB12" s="631"/>
      <c r="CD12" s="620" t="s">
        <v>241</v>
      </c>
      <c r="CE12" s="621"/>
      <c r="CF12" s="621"/>
      <c r="CG12" s="621"/>
      <c r="CH12" s="621"/>
      <c r="CI12" s="621"/>
      <c r="CJ12" s="621"/>
      <c r="CK12" s="621"/>
      <c r="CL12" s="621"/>
      <c r="CM12" s="621"/>
      <c r="CN12" s="621"/>
      <c r="CO12" s="621"/>
      <c r="CP12" s="621"/>
      <c r="CQ12" s="622"/>
      <c r="CR12" s="623">
        <v>1187114</v>
      </c>
      <c r="CS12" s="624"/>
      <c r="CT12" s="624"/>
      <c r="CU12" s="624"/>
      <c r="CV12" s="624"/>
      <c r="CW12" s="624"/>
      <c r="CX12" s="624"/>
      <c r="CY12" s="625"/>
      <c r="CZ12" s="626">
        <v>3.2</v>
      </c>
      <c r="DA12" s="626"/>
      <c r="DB12" s="626"/>
      <c r="DC12" s="626"/>
      <c r="DD12" s="632">
        <v>839270</v>
      </c>
      <c r="DE12" s="624"/>
      <c r="DF12" s="624"/>
      <c r="DG12" s="624"/>
      <c r="DH12" s="624"/>
      <c r="DI12" s="624"/>
      <c r="DJ12" s="624"/>
      <c r="DK12" s="624"/>
      <c r="DL12" s="624"/>
      <c r="DM12" s="624"/>
      <c r="DN12" s="624"/>
      <c r="DO12" s="624"/>
      <c r="DP12" s="625"/>
      <c r="DQ12" s="632">
        <v>739704</v>
      </c>
      <c r="DR12" s="624"/>
      <c r="DS12" s="624"/>
      <c r="DT12" s="624"/>
      <c r="DU12" s="624"/>
      <c r="DV12" s="624"/>
      <c r="DW12" s="624"/>
      <c r="DX12" s="624"/>
      <c r="DY12" s="624"/>
      <c r="DZ12" s="624"/>
      <c r="EA12" s="624"/>
      <c r="EB12" s="624"/>
      <c r="EC12" s="633"/>
    </row>
    <row r="13" spans="2:143" ht="11.25" customHeight="1" x14ac:dyDescent="0.2">
      <c r="B13" s="620" t="s">
        <v>242</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243</v>
      </c>
      <c r="AQ13" s="621"/>
      <c r="AR13" s="621"/>
      <c r="AS13" s="621"/>
      <c r="AT13" s="621"/>
      <c r="AU13" s="621"/>
      <c r="AV13" s="621"/>
      <c r="AW13" s="621"/>
      <c r="AX13" s="621"/>
      <c r="AY13" s="621"/>
      <c r="AZ13" s="621"/>
      <c r="BA13" s="621"/>
      <c r="BB13" s="621"/>
      <c r="BC13" s="621"/>
      <c r="BD13" s="621"/>
      <c r="BE13" s="621"/>
      <c r="BF13" s="622"/>
      <c r="BG13" s="623">
        <v>6039325</v>
      </c>
      <c r="BH13" s="624"/>
      <c r="BI13" s="624"/>
      <c r="BJ13" s="624"/>
      <c r="BK13" s="624"/>
      <c r="BL13" s="624"/>
      <c r="BM13" s="624"/>
      <c r="BN13" s="625"/>
      <c r="BO13" s="626">
        <v>42.1</v>
      </c>
      <c r="BP13" s="626"/>
      <c r="BQ13" s="626"/>
      <c r="BR13" s="626"/>
      <c r="BS13" s="627" t="s">
        <v>122</v>
      </c>
      <c r="BT13" s="627"/>
      <c r="BU13" s="627"/>
      <c r="BV13" s="627"/>
      <c r="BW13" s="627"/>
      <c r="BX13" s="627"/>
      <c r="BY13" s="627"/>
      <c r="BZ13" s="627"/>
      <c r="CA13" s="627"/>
      <c r="CB13" s="631"/>
      <c r="CD13" s="620" t="s">
        <v>244</v>
      </c>
      <c r="CE13" s="621"/>
      <c r="CF13" s="621"/>
      <c r="CG13" s="621"/>
      <c r="CH13" s="621"/>
      <c r="CI13" s="621"/>
      <c r="CJ13" s="621"/>
      <c r="CK13" s="621"/>
      <c r="CL13" s="621"/>
      <c r="CM13" s="621"/>
      <c r="CN13" s="621"/>
      <c r="CO13" s="621"/>
      <c r="CP13" s="621"/>
      <c r="CQ13" s="622"/>
      <c r="CR13" s="623">
        <v>3129565</v>
      </c>
      <c r="CS13" s="624"/>
      <c r="CT13" s="624"/>
      <c r="CU13" s="624"/>
      <c r="CV13" s="624"/>
      <c r="CW13" s="624"/>
      <c r="CX13" s="624"/>
      <c r="CY13" s="625"/>
      <c r="CZ13" s="626">
        <v>8.4</v>
      </c>
      <c r="DA13" s="626"/>
      <c r="DB13" s="626"/>
      <c r="DC13" s="626"/>
      <c r="DD13" s="632">
        <v>1959351</v>
      </c>
      <c r="DE13" s="624"/>
      <c r="DF13" s="624"/>
      <c r="DG13" s="624"/>
      <c r="DH13" s="624"/>
      <c r="DI13" s="624"/>
      <c r="DJ13" s="624"/>
      <c r="DK13" s="624"/>
      <c r="DL13" s="624"/>
      <c r="DM13" s="624"/>
      <c r="DN13" s="624"/>
      <c r="DO13" s="624"/>
      <c r="DP13" s="625"/>
      <c r="DQ13" s="632">
        <v>1440302</v>
      </c>
      <c r="DR13" s="624"/>
      <c r="DS13" s="624"/>
      <c r="DT13" s="624"/>
      <c r="DU13" s="624"/>
      <c r="DV13" s="624"/>
      <c r="DW13" s="624"/>
      <c r="DX13" s="624"/>
      <c r="DY13" s="624"/>
      <c r="DZ13" s="624"/>
      <c r="EA13" s="624"/>
      <c r="EB13" s="624"/>
      <c r="EC13" s="633"/>
    </row>
    <row r="14" spans="2:143" ht="11.25" customHeight="1" x14ac:dyDescent="0.2">
      <c r="B14" s="620" t="s">
        <v>245</v>
      </c>
      <c r="C14" s="621"/>
      <c r="D14" s="621"/>
      <c r="E14" s="621"/>
      <c r="F14" s="621"/>
      <c r="G14" s="621"/>
      <c r="H14" s="621"/>
      <c r="I14" s="621"/>
      <c r="J14" s="621"/>
      <c r="K14" s="621"/>
      <c r="L14" s="621"/>
      <c r="M14" s="621"/>
      <c r="N14" s="621"/>
      <c r="O14" s="621"/>
      <c r="P14" s="621"/>
      <c r="Q14" s="622"/>
      <c r="R14" s="623">
        <v>3179</v>
      </c>
      <c r="S14" s="624"/>
      <c r="T14" s="624"/>
      <c r="U14" s="624"/>
      <c r="V14" s="624"/>
      <c r="W14" s="624"/>
      <c r="X14" s="624"/>
      <c r="Y14" s="625"/>
      <c r="Z14" s="626">
        <v>0</v>
      </c>
      <c r="AA14" s="626"/>
      <c r="AB14" s="626"/>
      <c r="AC14" s="626"/>
      <c r="AD14" s="627">
        <v>3179</v>
      </c>
      <c r="AE14" s="627"/>
      <c r="AF14" s="627"/>
      <c r="AG14" s="627"/>
      <c r="AH14" s="627"/>
      <c r="AI14" s="627"/>
      <c r="AJ14" s="627"/>
      <c r="AK14" s="627"/>
      <c r="AL14" s="628">
        <v>0</v>
      </c>
      <c r="AM14" s="629"/>
      <c r="AN14" s="629"/>
      <c r="AO14" s="630"/>
      <c r="AP14" s="620" t="s">
        <v>246</v>
      </c>
      <c r="AQ14" s="621"/>
      <c r="AR14" s="621"/>
      <c r="AS14" s="621"/>
      <c r="AT14" s="621"/>
      <c r="AU14" s="621"/>
      <c r="AV14" s="621"/>
      <c r="AW14" s="621"/>
      <c r="AX14" s="621"/>
      <c r="AY14" s="621"/>
      <c r="AZ14" s="621"/>
      <c r="BA14" s="621"/>
      <c r="BB14" s="621"/>
      <c r="BC14" s="621"/>
      <c r="BD14" s="621"/>
      <c r="BE14" s="621"/>
      <c r="BF14" s="622"/>
      <c r="BG14" s="623">
        <v>250062</v>
      </c>
      <c r="BH14" s="624"/>
      <c r="BI14" s="624"/>
      <c r="BJ14" s="624"/>
      <c r="BK14" s="624"/>
      <c r="BL14" s="624"/>
      <c r="BM14" s="624"/>
      <c r="BN14" s="625"/>
      <c r="BO14" s="626">
        <v>1.7</v>
      </c>
      <c r="BP14" s="626"/>
      <c r="BQ14" s="626"/>
      <c r="BR14" s="626"/>
      <c r="BS14" s="627" t="s">
        <v>122</v>
      </c>
      <c r="BT14" s="627"/>
      <c r="BU14" s="627"/>
      <c r="BV14" s="627"/>
      <c r="BW14" s="627"/>
      <c r="BX14" s="627"/>
      <c r="BY14" s="627"/>
      <c r="BZ14" s="627"/>
      <c r="CA14" s="627"/>
      <c r="CB14" s="631"/>
      <c r="CD14" s="620" t="s">
        <v>247</v>
      </c>
      <c r="CE14" s="621"/>
      <c r="CF14" s="621"/>
      <c r="CG14" s="621"/>
      <c r="CH14" s="621"/>
      <c r="CI14" s="621"/>
      <c r="CJ14" s="621"/>
      <c r="CK14" s="621"/>
      <c r="CL14" s="621"/>
      <c r="CM14" s="621"/>
      <c r="CN14" s="621"/>
      <c r="CO14" s="621"/>
      <c r="CP14" s="621"/>
      <c r="CQ14" s="622"/>
      <c r="CR14" s="623">
        <v>1276034</v>
      </c>
      <c r="CS14" s="624"/>
      <c r="CT14" s="624"/>
      <c r="CU14" s="624"/>
      <c r="CV14" s="624"/>
      <c r="CW14" s="624"/>
      <c r="CX14" s="624"/>
      <c r="CY14" s="625"/>
      <c r="CZ14" s="626">
        <v>3.4</v>
      </c>
      <c r="DA14" s="626"/>
      <c r="DB14" s="626"/>
      <c r="DC14" s="626"/>
      <c r="DD14" s="632">
        <v>368015</v>
      </c>
      <c r="DE14" s="624"/>
      <c r="DF14" s="624"/>
      <c r="DG14" s="624"/>
      <c r="DH14" s="624"/>
      <c r="DI14" s="624"/>
      <c r="DJ14" s="624"/>
      <c r="DK14" s="624"/>
      <c r="DL14" s="624"/>
      <c r="DM14" s="624"/>
      <c r="DN14" s="624"/>
      <c r="DO14" s="624"/>
      <c r="DP14" s="625"/>
      <c r="DQ14" s="632">
        <v>909358</v>
      </c>
      <c r="DR14" s="624"/>
      <c r="DS14" s="624"/>
      <c r="DT14" s="624"/>
      <c r="DU14" s="624"/>
      <c r="DV14" s="624"/>
      <c r="DW14" s="624"/>
      <c r="DX14" s="624"/>
      <c r="DY14" s="624"/>
      <c r="DZ14" s="624"/>
      <c r="EA14" s="624"/>
      <c r="EB14" s="624"/>
      <c r="EC14" s="633"/>
    </row>
    <row r="15" spans="2:143" ht="11.25" customHeight="1" x14ac:dyDescent="0.2">
      <c r="B15" s="620" t="s">
        <v>248</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249</v>
      </c>
      <c r="AQ15" s="621"/>
      <c r="AR15" s="621"/>
      <c r="AS15" s="621"/>
      <c r="AT15" s="621"/>
      <c r="AU15" s="621"/>
      <c r="AV15" s="621"/>
      <c r="AW15" s="621"/>
      <c r="AX15" s="621"/>
      <c r="AY15" s="621"/>
      <c r="AZ15" s="621"/>
      <c r="BA15" s="621"/>
      <c r="BB15" s="621"/>
      <c r="BC15" s="621"/>
      <c r="BD15" s="621"/>
      <c r="BE15" s="621"/>
      <c r="BF15" s="622"/>
      <c r="BG15" s="623">
        <v>455935</v>
      </c>
      <c r="BH15" s="624"/>
      <c r="BI15" s="624"/>
      <c r="BJ15" s="624"/>
      <c r="BK15" s="624"/>
      <c r="BL15" s="624"/>
      <c r="BM15" s="624"/>
      <c r="BN15" s="625"/>
      <c r="BO15" s="626">
        <v>3.2</v>
      </c>
      <c r="BP15" s="626"/>
      <c r="BQ15" s="626"/>
      <c r="BR15" s="626"/>
      <c r="BS15" s="627" t="s">
        <v>122</v>
      </c>
      <c r="BT15" s="627"/>
      <c r="BU15" s="627"/>
      <c r="BV15" s="627"/>
      <c r="BW15" s="627"/>
      <c r="BX15" s="627"/>
      <c r="BY15" s="627"/>
      <c r="BZ15" s="627"/>
      <c r="CA15" s="627"/>
      <c r="CB15" s="631"/>
      <c r="CD15" s="620" t="s">
        <v>250</v>
      </c>
      <c r="CE15" s="621"/>
      <c r="CF15" s="621"/>
      <c r="CG15" s="621"/>
      <c r="CH15" s="621"/>
      <c r="CI15" s="621"/>
      <c r="CJ15" s="621"/>
      <c r="CK15" s="621"/>
      <c r="CL15" s="621"/>
      <c r="CM15" s="621"/>
      <c r="CN15" s="621"/>
      <c r="CO15" s="621"/>
      <c r="CP15" s="621"/>
      <c r="CQ15" s="622"/>
      <c r="CR15" s="623">
        <v>4550097</v>
      </c>
      <c r="CS15" s="624"/>
      <c r="CT15" s="624"/>
      <c r="CU15" s="624"/>
      <c r="CV15" s="624"/>
      <c r="CW15" s="624"/>
      <c r="CX15" s="624"/>
      <c r="CY15" s="625"/>
      <c r="CZ15" s="626">
        <v>12.2</v>
      </c>
      <c r="DA15" s="626"/>
      <c r="DB15" s="626"/>
      <c r="DC15" s="626"/>
      <c r="DD15" s="632">
        <v>888311</v>
      </c>
      <c r="DE15" s="624"/>
      <c r="DF15" s="624"/>
      <c r="DG15" s="624"/>
      <c r="DH15" s="624"/>
      <c r="DI15" s="624"/>
      <c r="DJ15" s="624"/>
      <c r="DK15" s="624"/>
      <c r="DL15" s="624"/>
      <c r="DM15" s="624"/>
      <c r="DN15" s="624"/>
      <c r="DO15" s="624"/>
      <c r="DP15" s="625"/>
      <c r="DQ15" s="632">
        <v>2979651</v>
      </c>
      <c r="DR15" s="624"/>
      <c r="DS15" s="624"/>
      <c r="DT15" s="624"/>
      <c r="DU15" s="624"/>
      <c r="DV15" s="624"/>
      <c r="DW15" s="624"/>
      <c r="DX15" s="624"/>
      <c r="DY15" s="624"/>
      <c r="DZ15" s="624"/>
      <c r="EA15" s="624"/>
      <c r="EB15" s="624"/>
      <c r="EC15" s="633"/>
    </row>
    <row r="16" spans="2:143" ht="11.25" customHeight="1" x14ac:dyDescent="0.2">
      <c r="B16" s="620" t="s">
        <v>251</v>
      </c>
      <c r="C16" s="621"/>
      <c r="D16" s="621"/>
      <c r="E16" s="621"/>
      <c r="F16" s="621"/>
      <c r="G16" s="621"/>
      <c r="H16" s="621"/>
      <c r="I16" s="621"/>
      <c r="J16" s="621"/>
      <c r="K16" s="621"/>
      <c r="L16" s="621"/>
      <c r="M16" s="621"/>
      <c r="N16" s="621"/>
      <c r="O16" s="621"/>
      <c r="P16" s="621"/>
      <c r="Q16" s="622"/>
      <c r="R16" s="623">
        <v>37973</v>
      </c>
      <c r="S16" s="624"/>
      <c r="T16" s="624"/>
      <c r="U16" s="624"/>
      <c r="V16" s="624"/>
      <c r="W16" s="624"/>
      <c r="X16" s="624"/>
      <c r="Y16" s="625"/>
      <c r="Z16" s="626">
        <v>0.1</v>
      </c>
      <c r="AA16" s="626"/>
      <c r="AB16" s="626"/>
      <c r="AC16" s="626"/>
      <c r="AD16" s="627">
        <v>37973</v>
      </c>
      <c r="AE16" s="627"/>
      <c r="AF16" s="627"/>
      <c r="AG16" s="627"/>
      <c r="AH16" s="627"/>
      <c r="AI16" s="627"/>
      <c r="AJ16" s="627"/>
      <c r="AK16" s="627"/>
      <c r="AL16" s="628">
        <v>0.2</v>
      </c>
      <c r="AM16" s="629"/>
      <c r="AN16" s="629"/>
      <c r="AO16" s="630"/>
      <c r="AP16" s="620" t="s">
        <v>252</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253</v>
      </c>
      <c r="CE16" s="621"/>
      <c r="CF16" s="621"/>
      <c r="CG16" s="621"/>
      <c r="CH16" s="621"/>
      <c r="CI16" s="621"/>
      <c r="CJ16" s="621"/>
      <c r="CK16" s="621"/>
      <c r="CL16" s="621"/>
      <c r="CM16" s="621"/>
      <c r="CN16" s="621"/>
      <c r="CO16" s="621"/>
      <c r="CP16" s="621"/>
      <c r="CQ16" s="622"/>
      <c r="CR16" s="623" t="s">
        <v>122</v>
      </c>
      <c r="CS16" s="624"/>
      <c r="CT16" s="624"/>
      <c r="CU16" s="624"/>
      <c r="CV16" s="624"/>
      <c r="CW16" s="624"/>
      <c r="CX16" s="624"/>
      <c r="CY16" s="625"/>
      <c r="CZ16" s="626" t="s">
        <v>122</v>
      </c>
      <c r="DA16" s="626"/>
      <c r="DB16" s="626"/>
      <c r="DC16" s="626"/>
      <c r="DD16" s="632" t="s">
        <v>122</v>
      </c>
      <c r="DE16" s="624"/>
      <c r="DF16" s="624"/>
      <c r="DG16" s="624"/>
      <c r="DH16" s="624"/>
      <c r="DI16" s="624"/>
      <c r="DJ16" s="624"/>
      <c r="DK16" s="624"/>
      <c r="DL16" s="624"/>
      <c r="DM16" s="624"/>
      <c r="DN16" s="624"/>
      <c r="DO16" s="624"/>
      <c r="DP16" s="625"/>
      <c r="DQ16" s="632" t="s">
        <v>122</v>
      </c>
      <c r="DR16" s="624"/>
      <c r="DS16" s="624"/>
      <c r="DT16" s="624"/>
      <c r="DU16" s="624"/>
      <c r="DV16" s="624"/>
      <c r="DW16" s="624"/>
      <c r="DX16" s="624"/>
      <c r="DY16" s="624"/>
      <c r="DZ16" s="624"/>
      <c r="EA16" s="624"/>
      <c r="EB16" s="624"/>
      <c r="EC16" s="633"/>
    </row>
    <row r="17" spans="2:133" ht="11.25" customHeight="1" x14ac:dyDescent="0.2">
      <c r="B17" s="620" t="s">
        <v>254</v>
      </c>
      <c r="C17" s="621"/>
      <c r="D17" s="621"/>
      <c r="E17" s="621"/>
      <c r="F17" s="621"/>
      <c r="G17" s="621"/>
      <c r="H17" s="621"/>
      <c r="I17" s="621"/>
      <c r="J17" s="621"/>
      <c r="K17" s="621"/>
      <c r="L17" s="621"/>
      <c r="M17" s="621"/>
      <c r="N17" s="621"/>
      <c r="O17" s="621"/>
      <c r="P17" s="621"/>
      <c r="Q17" s="622"/>
      <c r="R17" s="623">
        <v>198117</v>
      </c>
      <c r="S17" s="624"/>
      <c r="T17" s="624"/>
      <c r="U17" s="624"/>
      <c r="V17" s="624"/>
      <c r="W17" s="624"/>
      <c r="X17" s="624"/>
      <c r="Y17" s="625"/>
      <c r="Z17" s="626">
        <v>0.5</v>
      </c>
      <c r="AA17" s="626"/>
      <c r="AB17" s="626"/>
      <c r="AC17" s="626"/>
      <c r="AD17" s="627">
        <v>198117</v>
      </c>
      <c r="AE17" s="627"/>
      <c r="AF17" s="627"/>
      <c r="AG17" s="627"/>
      <c r="AH17" s="627"/>
      <c r="AI17" s="627"/>
      <c r="AJ17" s="627"/>
      <c r="AK17" s="627"/>
      <c r="AL17" s="628">
        <v>1</v>
      </c>
      <c r="AM17" s="629"/>
      <c r="AN17" s="629"/>
      <c r="AO17" s="630"/>
      <c r="AP17" s="620" t="s">
        <v>255</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256</v>
      </c>
      <c r="CE17" s="621"/>
      <c r="CF17" s="621"/>
      <c r="CG17" s="621"/>
      <c r="CH17" s="621"/>
      <c r="CI17" s="621"/>
      <c r="CJ17" s="621"/>
      <c r="CK17" s="621"/>
      <c r="CL17" s="621"/>
      <c r="CM17" s="621"/>
      <c r="CN17" s="621"/>
      <c r="CO17" s="621"/>
      <c r="CP17" s="621"/>
      <c r="CQ17" s="622"/>
      <c r="CR17" s="623">
        <v>2580958</v>
      </c>
      <c r="CS17" s="624"/>
      <c r="CT17" s="624"/>
      <c r="CU17" s="624"/>
      <c r="CV17" s="624"/>
      <c r="CW17" s="624"/>
      <c r="CX17" s="624"/>
      <c r="CY17" s="625"/>
      <c r="CZ17" s="626">
        <v>6.9</v>
      </c>
      <c r="DA17" s="626"/>
      <c r="DB17" s="626"/>
      <c r="DC17" s="626"/>
      <c r="DD17" s="632" t="s">
        <v>122</v>
      </c>
      <c r="DE17" s="624"/>
      <c r="DF17" s="624"/>
      <c r="DG17" s="624"/>
      <c r="DH17" s="624"/>
      <c r="DI17" s="624"/>
      <c r="DJ17" s="624"/>
      <c r="DK17" s="624"/>
      <c r="DL17" s="624"/>
      <c r="DM17" s="624"/>
      <c r="DN17" s="624"/>
      <c r="DO17" s="624"/>
      <c r="DP17" s="625"/>
      <c r="DQ17" s="632">
        <v>2558338</v>
      </c>
      <c r="DR17" s="624"/>
      <c r="DS17" s="624"/>
      <c r="DT17" s="624"/>
      <c r="DU17" s="624"/>
      <c r="DV17" s="624"/>
      <c r="DW17" s="624"/>
      <c r="DX17" s="624"/>
      <c r="DY17" s="624"/>
      <c r="DZ17" s="624"/>
      <c r="EA17" s="624"/>
      <c r="EB17" s="624"/>
      <c r="EC17" s="633"/>
    </row>
    <row r="18" spans="2:133" ht="11.25" customHeight="1" x14ac:dyDescent="0.2">
      <c r="B18" s="620" t="s">
        <v>257</v>
      </c>
      <c r="C18" s="621"/>
      <c r="D18" s="621"/>
      <c r="E18" s="621"/>
      <c r="F18" s="621"/>
      <c r="G18" s="621"/>
      <c r="H18" s="621"/>
      <c r="I18" s="621"/>
      <c r="J18" s="621"/>
      <c r="K18" s="621"/>
      <c r="L18" s="621"/>
      <c r="M18" s="621"/>
      <c r="N18" s="621"/>
      <c r="O18" s="621"/>
      <c r="P18" s="621"/>
      <c r="Q18" s="622"/>
      <c r="R18" s="623">
        <v>142024</v>
      </c>
      <c r="S18" s="624"/>
      <c r="T18" s="624"/>
      <c r="U18" s="624"/>
      <c r="V18" s="624"/>
      <c r="W18" s="624"/>
      <c r="X18" s="624"/>
      <c r="Y18" s="625"/>
      <c r="Z18" s="626">
        <v>0.4</v>
      </c>
      <c r="AA18" s="626"/>
      <c r="AB18" s="626"/>
      <c r="AC18" s="626"/>
      <c r="AD18" s="627">
        <v>142024</v>
      </c>
      <c r="AE18" s="627"/>
      <c r="AF18" s="627"/>
      <c r="AG18" s="627"/>
      <c r="AH18" s="627"/>
      <c r="AI18" s="627"/>
      <c r="AJ18" s="627"/>
      <c r="AK18" s="627"/>
      <c r="AL18" s="628">
        <v>0.7</v>
      </c>
      <c r="AM18" s="629"/>
      <c r="AN18" s="629"/>
      <c r="AO18" s="630"/>
      <c r="AP18" s="620" t="s">
        <v>258</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259</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2">
      <c r="B19" s="620" t="s">
        <v>260</v>
      </c>
      <c r="C19" s="621"/>
      <c r="D19" s="621"/>
      <c r="E19" s="621"/>
      <c r="F19" s="621"/>
      <c r="G19" s="621"/>
      <c r="H19" s="621"/>
      <c r="I19" s="621"/>
      <c r="J19" s="621"/>
      <c r="K19" s="621"/>
      <c r="L19" s="621"/>
      <c r="M19" s="621"/>
      <c r="N19" s="621"/>
      <c r="O19" s="621"/>
      <c r="P19" s="621"/>
      <c r="Q19" s="622"/>
      <c r="R19" s="623">
        <v>138939</v>
      </c>
      <c r="S19" s="624"/>
      <c r="T19" s="624"/>
      <c r="U19" s="624"/>
      <c r="V19" s="624"/>
      <c r="W19" s="624"/>
      <c r="X19" s="624"/>
      <c r="Y19" s="625"/>
      <c r="Z19" s="626">
        <v>0.4</v>
      </c>
      <c r="AA19" s="626"/>
      <c r="AB19" s="626"/>
      <c r="AC19" s="626"/>
      <c r="AD19" s="627">
        <v>138939</v>
      </c>
      <c r="AE19" s="627"/>
      <c r="AF19" s="627"/>
      <c r="AG19" s="627"/>
      <c r="AH19" s="627"/>
      <c r="AI19" s="627"/>
      <c r="AJ19" s="627"/>
      <c r="AK19" s="627"/>
      <c r="AL19" s="628">
        <v>0.7</v>
      </c>
      <c r="AM19" s="629"/>
      <c r="AN19" s="629"/>
      <c r="AO19" s="630"/>
      <c r="AP19" s="620" t="s">
        <v>261</v>
      </c>
      <c r="AQ19" s="621"/>
      <c r="AR19" s="621"/>
      <c r="AS19" s="621"/>
      <c r="AT19" s="621"/>
      <c r="AU19" s="621"/>
      <c r="AV19" s="621"/>
      <c r="AW19" s="621"/>
      <c r="AX19" s="621"/>
      <c r="AY19" s="621"/>
      <c r="AZ19" s="621"/>
      <c r="BA19" s="621"/>
      <c r="BB19" s="621"/>
      <c r="BC19" s="621"/>
      <c r="BD19" s="621"/>
      <c r="BE19" s="621"/>
      <c r="BF19" s="622"/>
      <c r="BG19" s="623">
        <v>660607</v>
      </c>
      <c r="BH19" s="624"/>
      <c r="BI19" s="624"/>
      <c r="BJ19" s="624"/>
      <c r="BK19" s="624"/>
      <c r="BL19" s="624"/>
      <c r="BM19" s="624"/>
      <c r="BN19" s="625"/>
      <c r="BO19" s="626">
        <v>4.5999999999999996</v>
      </c>
      <c r="BP19" s="626"/>
      <c r="BQ19" s="626"/>
      <c r="BR19" s="626"/>
      <c r="BS19" s="627" t="s">
        <v>122</v>
      </c>
      <c r="BT19" s="627"/>
      <c r="BU19" s="627"/>
      <c r="BV19" s="627"/>
      <c r="BW19" s="627"/>
      <c r="BX19" s="627"/>
      <c r="BY19" s="627"/>
      <c r="BZ19" s="627"/>
      <c r="CA19" s="627"/>
      <c r="CB19" s="631"/>
      <c r="CD19" s="620" t="s">
        <v>262</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2">
      <c r="B20" s="636" t="s">
        <v>263</v>
      </c>
      <c r="C20" s="637"/>
      <c r="D20" s="637"/>
      <c r="E20" s="637"/>
      <c r="F20" s="637"/>
      <c r="G20" s="637"/>
      <c r="H20" s="637"/>
      <c r="I20" s="637"/>
      <c r="J20" s="637"/>
      <c r="K20" s="637"/>
      <c r="L20" s="637"/>
      <c r="M20" s="637"/>
      <c r="N20" s="637"/>
      <c r="O20" s="637"/>
      <c r="P20" s="637"/>
      <c r="Q20" s="638"/>
      <c r="R20" s="623">
        <v>3085</v>
      </c>
      <c r="S20" s="624"/>
      <c r="T20" s="624"/>
      <c r="U20" s="624"/>
      <c r="V20" s="624"/>
      <c r="W20" s="624"/>
      <c r="X20" s="624"/>
      <c r="Y20" s="625"/>
      <c r="Z20" s="626">
        <v>0</v>
      </c>
      <c r="AA20" s="626"/>
      <c r="AB20" s="626"/>
      <c r="AC20" s="626"/>
      <c r="AD20" s="627">
        <v>3085</v>
      </c>
      <c r="AE20" s="627"/>
      <c r="AF20" s="627"/>
      <c r="AG20" s="627"/>
      <c r="AH20" s="627"/>
      <c r="AI20" s="627"/>
      <c r="AJ20" s="627"/>
      <c r="AK20" s="627"/>
      <c r="AL20" s="628">
        <v>0</v>
      </c>
      <c r="AM20" s="629"/>
      <c r="AN20" s="629"/>
      <c r="AO20" s="630"/>
      <c r="AP20" s="620" t="s">
        <v>264</v>
      </c>
      <c r="AQ20" s="621"/>
      <c r="AR20" s="621"/>
      <c r="AS20" s="621"/>
      <c r="AT20" s="621"/>
      <c r="AU20" s="621"/>
      <c r="AV20" s="621"/>
      <c r="AW20" s="621"/>
      <c r="AX20" s="621"/>
      <c r="AY20" s="621"/>
      <c r="AZ20" s="621"/>
      <c r="BA20" s="621"/>
      <c r="BB20" s="621"/>
      <c r="BC20" s="621"/>
      <c r="BD20" s="621"/>
      <c r="BE20" s="621"/>
      <c r="BF20" s="622"/>
      <c r="BG20" s="623">
        <v>660607</v>
      </c>
      <c r="BH20" s="624"/>
      <c r="BI20" s="624"/>
      <c r="BJ20" s="624"/>
      <c r="BK20" s="624"/>
      <c r="BL20" s="624"/>
      <c r="BM20" s="624"/>
      <c r="BN20" s="625"/>
      <c r="BO20" s="626">
        <v>4.5999999999999996</v>
      </c>
      <c r="BP20" s="626"/>
      <c r="BQ20" s="626"/>
      <c r="BR20" s="626"/>
      <c r="BS20" s="627" t="s">
        <v>122</v>
      </c>
      <c r="BT20" s="627"/>
      <c r="BU20" s="627"/>
      <c r="BV20" s="627"/>
      <c r="BW20" s="627"/>
      <c r="BX20" s="627"/>
      <c r="BY20" s="627"/>
      <c r="BZ20" s="627"/>
      <c r="CA20" s="627"/>
      <c r="CB20" s="631"/>
      <c r="CD20" s="620" t="s">
        <v>265</v>
      </c>
      <c r="CE20" s="621"/>
      <c r="CF20" s="621"/>
      <c r="CG20" s="621"/>
      <c r="CH20" s="621"/>
      <c r="CI20" s="621"/>
      <c r="CJ20" s="621"/>
      <c r="CK20" s="621"/>
      <c r="CL20" s="621"/>
      <c r="CM20" s="621"/>
      <c r="CN20" s="621"/>
      <c r="CO20" s="621"/>
      <c r="CP20" s="621"/>
      <c r="CQ20" s="622"/>
      <c r="CR20" s="623">
        <v>37319134</v>
      </c>
      <c r="CS20" s="624"/>
      <c r="CT20" s="624"/>
      <c r="CU20" s="624"/>
      <c r="CV20" s="624"/>
      <c r="CW20" s="624"/>
      <c r="CX20" s="624"/>
      <c r="CY20" s="625"/>
      <c r="CZ20" s="626">
        <v>100</v>
      </c>
      <c r="DA20" s="626"/>
      <c r="DB20" s="626"/>
      <c r="DC20" s="626"/>
      <c r="DD20" s="632">
        <v>7051560</v>
      </c>
      <c r="DE20" s="624"/>
      <c r="DF20" s="624"/>
      <c r="DG20" s="624"/>
      <c r="DH20" s="624"/>
      <c r="DI20" s="624"/>
      <c r="DJ20" s="624"/>
      <c r="DK20" s="624"/>
      <c r="DL20" s="624"/>
      <c r="DM20" s="624"/>
      <c r="DN20" s="624"/>
      <c r="DO20" s="624"/>
      <c r="DP20" s="625"/>
      <c r="DQ20" s="632">
        <v>22048707</v>
      </c>
      <c r="DR20" s="624"/>
      <c r="DS20" s="624"/>
      <c r="DT20" s="624"/>
      <c r="DU20" s="624"/>
      <c r="DV20" s="624"/>
      <c r="DW20" s="624"/>
      <c r="DX20" s="624"/>
      <c r="DY20" s="624"/>
      <c r="DZ20" s="624"/>
      <c r="EA20" s="624"/>
      <c r="EB20" s="624"/>
      <c r="EC20" s="633"/>
    </row>
    <row r="21" spans="2:133" ht="11.25" customHeight="1" x14ac:dyDescent="0.2">
      <c r="B21" s="620" t="s">
        <v>266</v>
      </c>
      <c r="C21" s="621"/>
      <c r="D21" s="621"/>
      <c r="E21" s="621"/>
      <c r="F21" s="621"/>
      <c r="G21" s="621"/>
      <c r="H21" s="621"/>
      <c r="I21" s="621"/>
      <c r="J21" s="621"/>
      <c r="K21" s="621"/>
      <c r="L21" s="621"/>
      <c r="M21" s="621"/>
      <c r="N21" s="621"/>
      <c r="O21" s="621"/>
      <c r="P21" s="621"/>
      <c r="Q21" s="622"/>
      <c r="R21" s="623">
        <v>3428634</v>
      </c>
      <c r="S21" s="624"/>
      <c r="T21" s="624"/>
      <c r="U21" s="624"/>
      <c r="V21" s="624"/>
      <c r="W21" s="624"/>
      <c r="X21" s="624"/>
      <c r="Y21" s="625"/>
      <c r="Z21" s="626">
        <v>9</v>
      </c>
      <c r="AA21" s="626"/>
      <c r="AB21" s="626"/>
      <c r="AC21" s="626"/>
      <c r="AD21" s="627">
        <v>2842619</v>
      </c>
      <c r="AE21" s="627"/>
      <c r="AF21" s="627"/>
      <c r="AG21" s="627"/>
      <c r="AH21" s="627"/>
      <c r="AI21" s="627"/>
      <c r="AJ21" s="627"/>
      <c r="AK21" s="627"/>
      <c r="AL21" s="628">
        <v>14.7</v>
      </c>
      <c r="AM21" s="629"/>
      <c r="AN21" s="629"/>
      <c r="AO21" s="630"/>
      <c r="AP21" s="620" t="s">
        <v>267</v>
      </c>
      <c r="AQ21" s="639"/>
      <c r="AR21" s="639"/>
      <c r="AS21" s="639"/>
      <c r="AT21" s="639"/>
      <c r="AU21" s="639"/>
      <c r="AV21" s="639"/>
      <c r="AW21" s="639"/>
      <c r="AX21" s="639"/>
      <c r="AY21" s="639"/>
      <c r="AZ21" s="639"/>
      <c r="BA21" s="639"/>
      <c r="BB21" s="639"/>
      <c r="BC21" s="639"/>
      <c r="BD21" s="639"/>
      <c r="BE21" s="639"/>
      <c r="BF21" s="640"/>
      <c r="BG21" s="623">
        <v>13936</v>
      </c>
      <c r="BH21" s="624"/>
      <c r="BI21" s="624"/>
      <c r="BJ21" s="624"/>
      <c r="BK21" s="624"/>
      <c r="BL21" s="624"/>
      <c r="BM21" s="624"/>
      <c r="BN21" s="625"/>
      <c r="BO21" s="626">
        <v>0.1</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2">
      <c r="B22" s="620" t="s">
        <v>268</v>
      </c>
      <c r="C22" s="621"/>
      <c r="D22" s="621"/>
      <c r="E22" s="621"/>
      <c r="F22" s="621"/>
      <c r="G22" s="621"/>
      <c r="H22" s="621"/>
      <c r="I22" s="621"/>
      <c r="J22" s="621"/>
      <c r="K22" s="621"/>
      <c r="L22" s="621"/>
      <c r="M22" s="621"/>
      <c r="N22" s="621"/>
      <c r="O22" s="621"/>
      <c r="P22" s="621"/>
      <c r="Q22" s="622"/>
      <c r="R22" s="623">
        <v>2842619</v>
      </c>
      <c r="S22" s="624"/>
      <c r="T22" s="624"/>
      <c r="U22" s="624"/>
      <c r="V22" s="624"/>
      <c r="W22" s="624"/>
      <c r="X22" s="624"/>
      <c r="Y22" s="625"/>
      <c r="Z22" s="626">
        <v>7.5</v>
      </c>
      <c r="AA22" s="626"/>
      <c r="AB22" s="626"/>
      <c r="AC22" s="626"/>
      <c r="AD22" s="627">
        <v>2842619</v>
      </c>
      <c r="AE22" s="627"/>
      <c r="AF22" s="627"/>
      <c r="AG22" s="627"/>
      <c r="AH22" s="627"/>
      <c r="AI22" s="627"/>
      <c r="AJ22" s="627"/>
      <c r="AK22" s="627"/>
      <c r="AL22" s="628">
        <v>14.7</v>
      </c>
      <c r="AM22" s="629"/>
      <c r="AN22" s="629"/>
      <c r="AO22" s="630"/>
      <c r="AP22" s="620" t="s">
        <v>269</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270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2">
      <c r="B23" s="620" t="s">
        <v>271</v>
      </c>
      <c r="C23" s="621"/>
      <c r="D23" s="621"/>
      <c r="E23" s="621"/>
      <c r="F23" s="621"/>
      <c r="G23" s="621"/>
      <c r="H23" s="621"/>
      <c r="I23" s="621"/>
      <c r="J23" s="621"/>
      <c r="K23" s="621"/>
      <c r="L23" s="621"/>
      <c r="M23" s="621"/>
      <c r="N23" s="621"/>
      <c r="O23" s="621"/>
      <c r="P23" s="621"/>
      <c r="Q23" s="622"/>
      <c r="R23" s="623">
        <v>586015</v>
      </c>
      <c r="S23" s="624"/>
      <c r="T23" s="624"/>
      <c r="U23" s="624"/>
      <c r="V23" s="624"/>
      <c r="W23" s="624"/>
      <c r="X23" s="624"/>
      <c r="Y23" s="625"/>
      <c r="Z23" s="626">
        <v>1.5</v>
      </c>
      <c r="AA23" s="626"/>
      <c r="AB23" s="626"/>
      <c r="AC23" s="626"/>
      <c r="AD23" s="627" t="s">
        <v>122</v>
      </c>
      <c r="AE23" s="627"/>
      <c r="AF23" s="627"/>
      <c r="AG23" s="627"/>
      <c r="AH23" s="627"/>
      <c r="AI23" s="627"/>
      <c r="AJ23" s="627"/>
      <c r="AK23" s="627"/>
      <c r="AL23" s="628" t="s">
        <v>122</v>
      </c>
      <c r="AM23" s="629"/>
      <c r="AN23" s="629"/>
      <c r="AO23" s="630"/>
      <c r="AP23" s="620" t="s">
        <v>272</v>
      </c>
      <c r="AQ23" s="639"/>
      <c r="AR23" s="639"/>
      <c r="AS23" s="639"/>
      <c r="AT23" s="639"/>
      <c r="AU23" s="639"/>
      <c r="AV23" s="639"/>
      <c r="AW23" s="639"/>
      <c r="AX23" s="639"/>
      <c r="AY23" s="639"/>
      <c r="AZ23" s="639"/>
      <c r="BA23" s="639"/>
      <c r="BB23" s="639"/>
      <c r="BC23" s="639"/>
      <c r="BD23" s="639"/>
      <c r="BE23" s="639"/>
      <c r="BF23" s="640"/>
      <c r="BG23" s="623">
        <v>646671</v>
      </c>
      <c r="BH23" s="624"/>
      <c r="BI23" s="624"/>
      <c r="BJ23" s="624"/>
      <c r="BK23" s="624"/>
      <c r="BL23" s="624"/>
      <c r="BM23" s="624"/>
      <c r="BN23" s="625"/>
      <c r="BO23" s="626">
        <v>4.5</v>
      </c>
      <c r="BP23" s="626"/>
      <c r="BQ23" s="626"/>
      <c r="BR23" s="626"/>
      <c r="BS23" s="627" t="s">
        <v>122</v>
      </c>
      <c r="BT23" s="627"/>
      <c r="BU23" s="627"/>
      <c r="BV23" s="627"/>
      <c r="BW23" s="627"/>
      <c r="BX23" s="627"/>
      <c r="BY23" s="627"/>
      <c r="BZ23" s="627"/>
      <c r="CA23" s="627"/>
      <c r="CB23" s="631"/>
      <c r="CD23" s="605" t="s">
        <v>212</v>
      </c>
      <c r="CE23" s="606"/>
      <c r="CF23" s="606"/>
      <c r="CG23" s="606"/>
      <c r="CH23" s="606"/>
      <c r="CI23" s="606"/>
      <c r="CJ23" s="606"/>
      <c r="CK23" s="606"/>
      <c r="CL23" s="606"/>
      <c r="CM23" s="606"/>
      <c r="CN23" s="606"/>
      <c r="CO23" s="606"/>
      <c r="CP23" s="606"/>
      <c r="CQ23" s="607"/>
      <c r="CR23" s="605" t="s">
        <v>273</v>
      </c>
      <c r="CS23" s="606"/>
      <c r="CT23" s="606"/>
      <c r="CU23" s="606"/>
      <c r="CV23" s="606"/>
      <c r="CW23" s="606"/>
      <c r="CX23" s="606"/>
      <c r="CY23" s="607"/>
      <c r="CZ23" s="605" t="s">
        <v>274</v>
      </c>
      <c r="DA23" s="606"/>
      <c r="DB23" s="606"/>
      <c r="DC23" s="607"/>
      <c r="DD23" s="605" t="s">
        <v>275</v>
      </c>
      <c r="DE23" s="606"/>
      <c r="DF23" s="606"/>
      <c r="DG23" s="606"/>
      <c r="DH23" s="606"/>
      <c r="DI23" s="606"/>
      <c r="DJ23" s="606"/>
      <c r="DK23" s="607"/>
      <c r="DL23" s="650" t="s">
        <v>276</v>
      </c>
      <c r="DM23" s="651"/>
      <c r="DN23" s="651"/>
      <c r="DO23" s="651"/>
      <c r="DP23" s="651"/>
      <c r="DQ23" s="651"/>
      <c r="DR23" s="651"/>
      <c r="DS23" s="651"/>
      <c r="DT23" s="651"/>
      <c r="DU23" s="651"/>
      <c r="DV23" s="652"/>
      <c r="DW23" s="605" t="s">
        <v>277</v>
      </c>
      <c r="DX23" s="606"/>
      <c r="DY23" s="606"/>
      <c r="DZ23" s="606"/>
      <c r="EA23" s="606"/>
      <c r="EB23" s="606"/>
      <c r="EC23" s="607"/>
    </row>
    <row r="24" spans="2:133" ht="11.25" customHeight="1" x14ac:dyDescent="0.2">
      <c r="B24" s="620" t="s">
        <v>278</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279</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280</v>
      </c>
      <c r="CE24" s="610"/>
      <c r="CF24" s="610"/>
      <c r="CG24" s="610"/>
      <c r="CH24" s="610"/>
      <c r="CI24" s="610"/>
      <c r="CJ24" s="610"/>
      <c r="CK24" s="610"/>
      <c r="CL24" s="610"/>
      <c r="CM24" s="610"/>
      <c r="CN24" s="610"/>
      <c r="CO24" s="610"/>
      <c r="CP24" s="610"/>
      <c r="CQ24" s="611"/>
      <c r="CR24" s="612">
        <v>17541066</v>
      </c>
      <c r="CS24" s="613"/>
      <c r="CT24" s="613"/>
      <c r="CU24" s="613"/>
      <c r="CV24" s="613"/>
      <c r="CW24" s="613"/>
      <c r="CX24" s="613"/>
      <c r="CY24" s="614"/>
      <c r="CZ24" s="617">
        <v>47</v>
      </c>
      <c r="DA24" s="618"/>
      <c r="DB24" s="618"/>
      <c r="DC24" s="634"/>
      <c r="DD24" s="658">
        <v>11132781</v>
      </c>
      <c r="DE24" s="613"/>
      <c r="DF24" s="613"/>
      <c r="DG24" s="613"/>
      <c r="DH24" s="613"/>
      <c r="DI24" s="613"/>
      <c r="DJ24" s="613"/>
      <c r="DK24" s="614"/>
      <c r="DL24" s="658">
        <v>10534304</v>
      </c>
      <c r="DM24" s="613"/>
      <c r="DN24" s="613"/>
      <c r="DO24" s="613"/>
      <c r="DP24" s="613"/>
      <c r="DQ24" s="613"/>
      <c r="DR24" s="613"/>
      <c r="DS24" s="613"/>
      <c r="DT24" s="613"/>
      <c r="DU24" s="613"/>
      <c r="DV24" s="614"/>
      <c r="DW24" s="617">
        <v>53.9</v>
      </c>
      <c r="DX24" s="618"/>
      <c r="DY24" s="618"/>
      <c r="DZ24" s="618"/>
      <c r="EA24" s="618"/>
      <c r="EB24" s="618"/>
      <c r="EC24" s="619"/>
    </row>
    <row r="25" spans="2:133" ht="11.25" customHeight="1" x14ac:dyDescent="0.2">
      <c r="B25" s="620" t="s">
        <v>281</v>
      </c>
      <c r="C25" s="621"/>
      <c r="D25" s="621"/>
      <c r="E25" s="621"/>
      <c r="F25" s="621"/>
      <c r="G25" s="621"/>
      <c r="H25" s="621"/>
      <c r="I25" s="621"/>
      <c r="J25" s="621"/>
      <c r="K25" s="621"/>
      <c r="L25" s="621"/>
      <c r="M25" s="621"/>
      <c r="N25" s="621"/>
      <c r="O25" s="621"/>
      <c r="P25" s="621"/>
      <c r="Q25" s="622"/>
      <c r="R25" s="623">
        <v>20469083</v>
      </c>
      <c r="S25" s="624"/>
      <c r="T25" s="624"/>
      <c r="U25" s="624"/>
      <c r="V25" s="624"/>
      <c r="W25" s="624"/>
      <c r="X25" s="624"/>
      <c r="Y25" s="625"/>
      <c r="Z25" s="626">
        <v>53.7</v>
      </c>
      <c r="AA25" s="626"/>
      <c r="AB25" s="626"/>
      <c r="AC25" s="626"/>
      <c r="AD25" s="627">
        <v>19236397</v>
      </c>
      <c r="AE25" s="627"/>
      <c r="AF25" s="627"/>
      <c r="AG25" s="627"/>
      <c r="AH25" s="627"/>
      <c r="AI25" s="627"/>
      <c r="AJ25" s="627"/>
      <c r="AK25" s="627"/>
      <c r="AL25" s="628">
        <v>99.3</v>
      </c>
      <c r="AM25" s="629"/>
      <c r="AN25" s="629"/>
      <c r="AO25" s="630"/>
      <c r="AP25" s="620" t="s">
        <v>282</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283</v>
      </c>
      <c r="CE25" s="621"/>
      <c r="CF25" s="621"/>
      <c r="CG25" s="621"/>
      <c r="CH25" s="621"/>
      <c r="CI25" s="621"/>
      <c r="CJ25" s="621"/>
      <c r="CK25" s="621"/>
      <c r="CL25" s="621"/>
      <c r="CM25" s="621"/>
      <c r="CN25" s="621"/>
      <c r="CO25" s="621"/>
      <c r="CP25" s="621"/>
      <c r="CQ25" s="622"/>
      <c r="CR25" s="623">
        <v>5558887</v>
      </c>
      <c r="CS25" s="655"/>
      <c r="CT25" s="655"/>
      <c r="CU25" s="655"/>
      <c r="CV25" s="655"/>
      <c r="CW25" s="655"/>
      <c r="CX25" s="655"/>
      <c r="CY25" s="656"/>
      <c r="CZ25" s="628">
        <v>14.9</v>
      </c>
      <c r="DA25" s="653"/>
      <c r="DB25" s="653"/>
      <c r="DC25" s="657"/>
      <c r="DD25" s="632">
        <v>5097154</v>
      </c>
      <c r="DE25" s="655"/>
      <c r="DF25" s="655"/>
      <c r="DG25" s="655"/>
      <c r="DH25" s="655"/>
      <c r="DI25" s="655"/>
      <c r="DJ25" s="655"/>
      <c r="DK25" s="656"/>
      <c r="DL25" s="632">
        <v>5041866</v>
      </c>
      <c r="DM25" s="655"/>
      <c r="DN25" s="655"/>
      <c r="DO25" s="655"/>
      <c r="DP25" s="655"/>
      <c r="DQ25" s="655"/>
      <c r="DR25" s="655"/>
      <c r="DS25" s="655"/>
      <c r="DT25" s="655"/>
      <c r="DU25" s="655"/>
      <c r="DV25" s="656"/>
      <c r="DW25" s="628">
        <v>25.8</v>
      </c>
      <c r="DX25" s="653"/>
      <c r="DY25" s="653"/>
      <c r="DZ25" s="653"/>
      <c r="EA25" s="653"/>
      <c r="EB25" s="653"/>
      <c r="EC25" s="654"/>
    </row>
    <row r="26" spans="2:133" ht="11.25" customHeight="1" x14ac:dyDescent="0.2">
      <c r="B26" s="620" t="s">
        <v>284</v>
      </c>
      <c r="C26" s="621"/>
      <c r="D26" s="621"/>
      <c r="E26" s="621"/>
      <c r="F26" s="621"/>
      <c r="G26" s="621"/>
      <c r="H26" s="621"/>
      <c r="I26" s="621"/>
      <c r="J26" s="621"/>
      <c r="K26" s="621"/>
      <c r="L26" s="621"/>
      <c r="M26" s="621"/>
      <c r="N26" s="621"/>
      <c r="O26" s="621"/>
      <c r="P26" s="621"/>
      <c r="Q26" s="622"/>
      <c r="R26" s="623">
        <v>7870</v>
      </c>
      <c r="S26" s="624"/>
      <c r="T26" s="624"/>
      <c r="U26" s="624"/>
      <c r="V26" s="624"/>
      <c r="W26" s="624"/>
      <c r="X26" s="624"/>
      <c r="Y26" s="625"/>
      <c r="Z26" s="626">
        <v>0</v>
      </c>
      <c r="AA26" s="626"/>
      <c r="AB26" s="626"/>
      <c r="AC26" s="626"/>
      <c r="AD26" s="627">
        <v>7870</v>
      </c>
      <c r="AE26" s="627"/>
      <c r="AF26" s="627"/>
      <c r="AG26" s="627"/>
      <c r="AH26" s="627"/>
      <c r="AI26" s="627"/>
      <c r="AJ26" s="627"/>
      <c r="AK26" s="627"/>
      <c r="AL26" s="628">
        <v>0</v>
      </c>
      <c r="AM26" s="629"/>
      <c r="AN26" s="629"/>
      <c r="AO26" s="630"/>
      <c r="AP26" s="620" t="s">
        <v>285</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286</v>
      </c>
      <c r="CE26" s="621"/>
      <c r="CF26" s="621"/>
      <c r="CG26" s="621"/>
      <c r="CH26" s="621"/>
      <c r="CI26" s="621"/>
      <c r="CJ26" s="621"/>
      <c r="CK26" s="621"/>
      <c r="CL26" s="621"/>
      <c r="CM26" s="621"/>
      <c r="CN26" s="621"/>
      <c r="CO26" s="621"/>
      <c r="CP26" s="621"/>
      <c r="CQ26" s="622"/>
      <c r="CR26" s="623">
        <v>3705670</v>
      </c>
      <c r="CS26" s="624"/>
      <c r="CT26" s="624"/>
      <c r="CU26" s="624"/>
      <c r="CV26" s="624"/>
      <c r="CW26" s="624"/>
      <c r="CX26" s="624"/>
      <c r="CY26" s="625"/>
      <c r="CZ26" s="628">
        <v>9.9</v>
      </c>
      <c r="DA26" s="653"/>
      <c r="DB26" s="653"/>
      <c r="DC26" s="657"/>
      <c r="DD26" s="632">
        <v>3369397</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3"/>
      <c r="DY26" s="653"/>
      <c r="DZ26" s="653"/>
      <c r="EA26" s="653"/>
      <c r="EB26" s="653"/>
      <c r="EC26" s="654"/>
    </row>
    <row r="27" spans="2:133" ht="11.25" customHeight="1" x14ac:dyDescent="0.2">
      <c r="B27" s="620" t="s">
        <v>287</v>
      </c>
      <c r="C27" s="621"/>
      <c r="D27" s="621"/>
      <c r="E27" s="621"/>
      <c r="F27" s="621"/>
      <c r="G27" s="621"/>
      <c r="H27" s="621"/>
      <c r="I27" s="621"/>
      <c r="J27" s="621"/>
      <c r="K27" s="621"/>
      <c r="L27" s="621"/>
      <c r="M27" s="621"/>
      <c r="N27" s="621"/>
      <c r="O27" s="621"/>
      <c r="P27" s="621"/>
      <c r="Q27" s="622"/>
      <c r="R27" s="623">
        <v>357875</v>
      </c>
      <c r="S27" s="624"/>
      <c r="T27" s="624"/>
      <c r="U27" s="624"/>
      <c r="V27" s="624"/>
      <c r="W27" s="624"/>
      <c r="X27" s="624"/>
      <c r="Y27" s="625"/>
      <c r="Z27" s="626">
        <v>0.9</v>
      </c>
      <c r="AA27" s="626"/>
      <c r="AB27" s="626"/>
      <c r="AC27" s="626"/>
      <c r="AD27" s="627" t="s">
        <v>122</v>
      </c>
      <c r="AE27" s="627"/>
      <c r="AF27" s="627"/>
      <c r="AG27" s="627"/>
      <c r="AH27" s="627"/>
      <c r="AI27" s="627"/>
      <c r="AJ27" s="627"/>
      <c r="AK27" s="627"/>
      <c r="AL27" s="628" t="s">
        <v>122</v>
      </c>
      <c r="AM27" s="629"/>
      <c r="AN27" s="629"/>
      <c r="AO27" s="630"/>
      <c r="AP27" s="620" t="s">
        <v>288</v>
      </c>
      <c r="AQ27" s="621"/>
      <c r="AR27" s="621"/>
      <c r="AS27" s="621"/>
      <c r="AT27" s="621"/>
      <c r="AU27" s="621"/>
      <c r="AV27" s="621"/>
      <c r="AW27" s="621"/>
      <c r="AX27" s="621"/>
      <c r="AY27" s="621"/>
      <c r="AZ27" s="621"/>
      <c r="BA27" s="621"/>
      <c r="BB27" s="621"/>
      <c r="BC27" s="621"/>
      <c r="BD27" s="621"/>
      <c r="BE27" s="621"/>
      <c r="BF27" s="622"/>
      <c r="BG27" s="623">
        <v>14357046</v>
      </c>
      <c r="BH27" s="624"/>
      <c r="BI27" s="624"/>
      <c r="BJ27" s="624"/>
      <c r="BK27" s="624"/>
      <c r="BL27" s="624"/>
      <c r="BM27" s="624"/>
      <c r="BN27" s="625"/>
      <c r="BO27" s="626">
        <v>100</v>
      </c>
      <c r="BP27" s="626"/>
      <c r="BQ27" s="626"/>
      <c r="BR27" s="626"/>
      <c r="BS27" s="627">
        <v>380251</v>
      </c>
      <c r="BT27" s="627"/>
      <c r="BU27" s="627"/>
      <c r="BV27" s="627"/>
      <c r="BW27" s="627"/>
      <c r="BX27" s="627"/>
      <c r="BY27" s="627"/>
      <c r="BZ27" s="627"/>
      <c r="CA27" s="627"/>
      <c r="CB27" s="631"/>
      <c r="CD27" s="620" t="s">
        <v>289</v>
      </c>
      <c r="CE27" s="621"/>
      <c r="CF27" s="621"/>
      <c r="CG27" s="621"/>
      <c r="CH27" s="621"/>
      <c r="CI27" s="621"/>
      <c r="CJ27" s="621"/>
      <c r="CK27" s="621"/>
      <c r="CL27" s="621"/>
      <c r="CM27" s="621"/>
      <c r="CN27" s="621"/>
      <c r="CO27" s="621"/>
      <c r="CP27" s="621"/>
      <c r="CQ27" s="622"/>
      <c r="CR27" s="623">
        <v>9401221</v>
      </c>
      <c r="CS27" s="655"/>
      <c r="CT27" s="655"/>
      <c r="CU27" s="655"/>
      <c r="CV27" s="655"/>
      <c r="CW27" s="655"/>
      <c r="CX27" s="655"/>
      <c r="CY27" s="656"/>
      <c r="CZ27" s="628">
        <v>25.2</v>
      </c>
      <c r="DA27" s="653"/>
      <c r="DB27" s="653"/>
      <c r="DC27" s="657"/>
      <c r="DD27" s="632">
        <v>3477289</v>
      </c>
      <c r="DE27" s="655"/>
      <c r="DF27" s="655"/>
      <c r="DG27" s="655"/>
      <c r="DH27" s="655"/>
      <c r="DI27" s="655"/>
      <c r="DJ27" s="655"/>
      <c r="DK27" s="656"/>
      <c r="DL27" s="632">
        <v>2934100</v>
      </c>
      <c r="DM27" s="655"/>
      <c r="DN27" s="655"/>
      <c r="DO27" s="655"/>
      <c r="DP27" s="655"/>
      <c r="DQ27" s="655"/>
      <c r="DR27" s="655"/>
      <c r="DS27" s="655"/>
      <c r="DT27" s="655"/>
      <c r="DU27" s="655"/>
      <c r="DV27" s="656"/>
      <c r="DW27" s="628">
        <v>15</v>
      </c>
      <c r="DX27" s="653"/>
      <c r="DY27" s="653"/>
      <c r="DZ27" s="653"/>
      <c r="EA27" s="653"/>
      <c r="EB27" s="653"/>
      <c r="EC27" s="654"/>
    </row>
    <row r="28" spans="2:133" ht="11.25" customHeight="1" x14ac:dyDescent="0.2">
      <c r="B28" s="620" t="s">
        <v>290</v>
      </c>
      <c r="C28" s="621"/>
      <c r="D28" s="621"/>
      <c r="E28" s="621"/>
      <c r="F28" s="621"/>
      <c r="G28" s="621"/>
      <c r="H28" s="621"/>
      <c r="I28" s="621"/>
      <c r="J28" s="621"/>
      <c r="K28" s="621"/>
      <c r="L28" s="621"/>
      <c r="M28" s="621"/>
      <c r="N28" s="621"/>
      <c r="O28" s="621"/>
      <c r="P28" s="621"/>
      <c r="Q28" s="622"/>
      <c r="R28" s="623">
        <v>262818</v>
      </c>
      <c r="S28" s="624"/>
      <c r="T28" s="624"/>
      <c r="U28" s="624"/>
      <c r="V28" s="624"/>
      <c r="W28" s="624"/>
      <c r="X28" s="624"/>
      <c r="Y28" s="625"/>
      <c r="Z28" s="626">
        <v>0.7</v>
      </c>
      <c r="AA28" s="626"/>
      <c r="AB28" s="626"/>
      <c r="AC28" s="626"/>
      <c r="AD28" s="627">
        <v>32809</v>
      </c>
      <c r="AE28" s="627"/>
      <c r="AF28" s="627"/>
      <c r="AG28" s="627"/>
      <c r="AH28" s="627"/>
      <c r="AI28" s="627"/>
      <c r="AJ28" s="627"/>
      <c r="AK28" s="627"/>
      <c r="AL28" s="628">
        <v>0.2</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291</v>
      </c>
      <c r="CE28" s="621"/>
      <c r="CF28" s="621"/>
      <c r="CG28" s="621"/>
      <c r="CH28" s="621"/>
      <c r="CI28" s="621"/>
      <c r="CJ28" s="621"/>
      <c r="CK28" s="621"/>
      <c r="CL28" s="621"/>
      <c r="CM28" s="621"/>
      <c r="CN28" s="621"/>
      <c r="CO28" s="621"/>
      <c r="CP28" s="621"/>
      <c r="CQ28" s="622"/>
      <c r="CR28" s="623">
        <v>2580958</v>
      </c>
      <c r="CS28" s="624"/>
      <c r="CT28" s="624"/>
      <c r="CU28" s="624"/>
      <c r="CV28" s="624"/>
      <c r="CW28" s="624"/>
      <c r="CX28" s="624"/>
      <c r="CY28" s="625"/>
      <c r="CZ28" s="628">
        <v>6.9</v>
      </c>
      <c r="DA28" s="653"/>
      <c r="DB28" s="653"/>
      <c r="DC28" s="657"/>
      <c r="DD28" s="632">
        <v>2558338</v>
      </c>
      <c r="DE28" s="624"/>
      <c r="DF28" s="624"/>
      <c r="DG28" s="624"/>
      <c r="DH28" s="624"/>
      <c r="DI28" s="624"/>
      <c r="DJ28" s="624"/>
      <c r="DK28" s="625"/>
      <c r="DL28" s="632">
        <v>2558338</v>
      </c>
      <c r="DM28" s="624"/>
      <c r="DN28" s="624"/>
      <c r="DO28" s="624"/>
      <c r="DP28" s="624"/>
      <c r="DQ28" s="624"/>
      <c r="DR28" s="624"/>
      <c r="DS28" s="624"/>
      <c r="DT28" s="624"/>
      <c r="DU28" s="624"/>
      <c r="DV28" s="625"/>
      <c r="DW28" s="628">
        <v>13.1</v>
      </c>
      <c r="DX28" s="653"/>
      <c r="DY28" s="653"/>
      <c r="DZ28" s="653"/>
      <c r="EA28" s="653"/>
      <c r="EB28" s="653"/>
      <c r="EC28" s="654"/>
    </row>
    <row r="29" spans="2:133" ht="11.25" customHeight="1" x14ac:dyDescent="0.2">
      <c r="B29" s="620" t="s">
        <v>292</v>
      </c>
      <c r="C29" s="621"/>
      <c r="D29" s="621"/>
      <c r="E29" s="621"/>
      <c r="F29" s="621"/>
      <c r="G29" s="621"/>
      <c r="H29" s="621"/>
      <c r="I29" s="621"/>
      <c r="J29" s="621"/>
      <c r="K29" s="621"/>
      <c r="L29" s="621"/>
      <c r="M29" s="621"/>
      <c r="N29" s="621"/>
      <c r="O29" s="621"/>
      <c r="P29" s="621"/>
      <c r="Q29" s="622"/>
      <c r="R29" s="623">
        <v>274266</v>
      </c>
      <c r="S29" s="624"/>
      <c r="T29" s="624"/>
      <c r="U29" s="624"/>
      <c r="V29" s="624"/>
      <c r="W29" s="624"/>
      <c r="X29" s="624"/>
      <c r="Y29" s="625"/>
      <c r="Z29" s="626">
        <v>0.7</v>
      </c>
      <c r="AA29" s="626"/>
      <c r="AB29" s="626"/>
      <c r="AC29" s="626"/>
      <c r="AD29" s="627">
        <v>73</v>
      </c>
      <c r="AE29" s="627"/>
      <c r="AF29" s="627"/>
      <c r="AG29" s="627"/>
      <c r="AH29" s="627"/>
      <c r="AI29" s="627"/>
      <c r="AJ29" s="627"/>
      <c r="AK29" s="627"/>
      <c r="AL29" s="628">
        <v>0</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293</v>
      </c>
      <c r="CE29" s="660"/>
      <c r="CF29" s="620" t="s">
        <v>66</v>
      </c>
      <c r="CG29" s="621"/>
      <c r="CH29" s="621"/>
      <c r="CI29" s="621"/>
      <c r="CJ29" s="621"/>
      <c r="CK29" s="621"/>
      <c r="CL29" s="621"/>
      <c r="CM29" s="621"/>
      <c r="CN29" s="621"/>
      <c r="CO29" s="621"/>
      <c r="CP29" s="621"/>
      <c r="CQ29" s="622"/>
      <c r="CR29" s="623">
        <v>2580917</v>
      </c>
      <c r="CS29" s="655"/>
      <c r="CT29" s="655"/>
      <c r="CU29" s="655"/>
      <c r="CV29" s="655"/>
      <c r="CW29" s="655"/>
      <c r="CX29" s="655"/>
      <c r="CY29" s="656"/>
      <c r="CZ29" s="628">
        <v>6.9</v>
      </c>
      <c r="DA29" s="653"/>
      <c r="DB29" s="653"/>
      <c r="DC29" s="657"/>
      <c r="DD29" s="632">
        <v>2558297</v>
      </c>
      <c r="DE29" s="655"/>
      <c r="DF29" s="655"/>
      <c r="DG29" s="655"/>
      <c r="DH29" s="655"/>
      <c r="DI29" s="655"/>
      <c r="DJ29" s="655"/>
      <c r="DK29" s="656"/>
      <c r="DL29" s="632">
        <v>2558297</v>
      </c>
      <c r="DM29" s="655"/>
      <c r="DN29" s="655"/>
      <c r="DO29" s="655"/>
      <c r="DP29" s="655"/>
      <c r="DQ29" s="655"/>
      <c r="DR29" s="655"/>
      <c r="DS29" s="655"/>
      <c r="DT29" s="655"/>
      <c r="DU29" s="655"/>
      <c r="DV29" s="656"/>
      <c r="DW29" s="628">
        <v>13.1</v>
      </c>
      <c r="DX29" s="653"/>
      <c r="DY29" s="653"/>
      <c r="DZ29" s="653"/>
      <c r="EA29" s="653"/>
      <c r="EB29" s="653"/>
      <c r="EC29" s="654"/>
    </row>
    <row r="30" spans="2:133" ht="11.25" customHeight="1" x14ac:dyDescent="0.2">
      <c r="B30" s="620" t="s">
        <v>294</v>
      </c>
      <c r="C30" s="621"/>
      <c r="D30" s="621"/>
      <c r="E30" s="621"/>
      <c r="F30" s="621"/>
      <c r="G30" s="621"/>
      <c r="H30" s="621"/>
      <c r="I30" s="621"/>
      <c r="J30" s="621"/>
      <c r="K30" s="621"/>
      <c r="L30" s="621"/>
      <c r="M30" s="621"/>
      <c r="N30" s="621"/>
      <c r="O30" s="621"/>
      <c r="P30" s="621"/>
      <c r="Q30" s="622"/>
      <c r="R30" s="623">
        <v>6251411</v>
      </c>
      <c r="S30" s="624"/>
      <c r="T30" s="624"/>
      <c r="U30" s="624"/>
      <c r="V30" s="624"/>
      <c r="W30" s="624"/>
      <c r="X30" s="624"/>
      <c r="Y30" s="625"/>
      <c r="Z30" s="626">
        <v>16.399999999999999</v>
      </c>
      <c r="AA30" s="626"/>
      <c r="AB30" s="626"/>
      <c r="AC30" s="626"/>
      <c r="AD30" s="627" t="s">
        <v>122</v>
      </c>
      <c r="AE30" s="627"/>
      <c r="AF30" s="627"/>
      <c r="AG30" s="627"/>
      <c r="AH30" s="627"/>
      <c r="AI30" s="627"/>
      <c r="AJ30" s="627"/>
      <c r="AK30" s="627"/>
      <c r="AL30" s="628" t="s">
        <v>122</v>
      </c>
      <c r="AM30" s="629"/>
      <c r="AN30" s="629"/>
      <c r="AO30" s="630"/>
      <c r="AP30" s="605" t="s">
        <v>212</v>
      </c>
      <c r="AQ30" s="606"/>
      <c r="AR30" s="606"/>
      <c r="AS30" s="606"/>
      <c r="AT30" s="606"/>
      <c r="AU30" s="606"/>
      <c r="AV30" s="606"/>
      <c r="AW30" s="606"/>
      <c r="AX30" s="606"/>
      <c r="AY30" s="606"/>
      <c r="AZ30" s="606"/>
      <c r="BA30" s="606"/>
      <c r="BB30" s="606"/>
      <c r="BC30" s="606"/>
      <c r="BD30" s="606"/>
      <c r="BE30" s="606"/>
      <c r="BF30" s="607"/>
      <c r="BG30" s="605" t="s">
        <v>295</v>
      </c>
      <c r="BH30" s="665"/>
      <c r="BI30" s="665"/>
      <c r="BJ30" s="665"/>
      <c r="BK30" s="665"/>
      <c r="BL30" s="665"/>
      <c r="BM30" s="665"/>
      <c r="BN30" s="665"/>
      <c r="BO30" s="665"/>
      <c r="BP30" s="665"/>
      <c r="BQ30" s="666"/>
      <c r="BR30" s="605" t="s">
        <v>296</v>
      </c>
      <c r="BS30" s="665"/>
      <c r="BT30" s="665"/>
      <c r="BU30" s="665"/>
      <c r="BV30" s="665"/>
      <c r="BW30" s="665"/>
      <c r="BX30" s="665"/>
      <c r="BY30" s="665"/>
      <c r="BZ30" s="665"/>
      <c r="CA30" s="665"/>
      <c r="CB30" s="666"/>
      <c r="CD30" s="661"/>
      <c r="CE30" s="662"/>
      <c r="CF30" s="620" t="s">
        <v>297</v>
      </c>
      <c r="CG30" s="621"/>
      <c r="CH30" s="621"/>
      <c r="CI30" s="621"/>
      <c r="CJ30" s="621"/>
      <c r="CK30" s="621"/>
      <c r="CL30" s="621"/>
      <c r="CM30" s="621"/>
      <c r="CN30" s="621"/>
      <c r="CO30" s="621"/>
      <c r="CP30" s="621"/>
      <c r="CQ30" s="622"/>
      <c r="CR30" s="623">
        <v>2439126</v>
      </c>
      <c r="CS30" s="624"/>
      <c r="CT30" s="624"/>
      <c r="CU30" s="624"/>
      <c r="CV30" s="624"/>
      <c r="CW30" s="624"/>
      <c r="CX30" s="624"/>
      <c r="CY30" s="625"/>
      <c r="CZ30" s="628">
        <v>6.5</v>
      </c>
      <c r="DA30" s="653"/>
      <c r="DB30" s="653"/>
      <c r="DC30" s="657"/>
      <c r="DD30" s="632">
        <v>2418315</v>
      </c>
      <c r="DE30" s="624"/>
      <c r="DF30" s="624"/>
      <c r="DG30" s="624"/>
      <c r="DH30" s="624"/>
      <c r="DI30" s="624"/>
      <c r="DJ30" s="624"/>
      <c r="DK30" s="625"/>
      <c r="DL30" s="632">
        <v>2418315</v>
      </c>
      <c r="DM30" s="624"/>
      <c r="DN30" s="624"/>
      <c r="DO30" s="624"/>
      <c r="DP30" s="624"/>
      <c r="DQ30" s="624"/>
      <c r="DR30" s="624"/>
      <c r="DS30" s="624"/>
      <c r="DT30" s="624"/>
      <c r="DU30" s="624"/>
      <c r="DV30" s="625"/>
      <c r="DW30" s="628">
        <v>12.4</v>
      </c>
      <c r="DX30" s="653"/>
      <c r="DY30" s="653"/>
      <c r="DZ30" s="653"/>
      <c r="EA30" s="653"/>
      <c r="EB30" s="653"/>
      <c r="EC30" s="654"/>
    </row>
    <row r="31" spans="2:133" ht="11.25" customHeight="1" x14ac:dyDescent="0.2">
      <c r="B31" s="636" t="s">
        <v>298</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69" t="s">
        <v>299</v>
      </c>
      <c r="AQ31" s="670"/>
      <c r="AR31" s="670"/>
      <c r="AS31" s="670"/>
      <c r="AT31" s="675" t="s">
        <v>300</v>
      </c>
      <c r="AU31" s="218"/>
      <c r="AV31" s="218"/>
      <c r="AW31" s="218"/>
      <c r="AX31" s="609" t="s">
        <v>178</v>
      </c>
      <c r="AY31" s="610"/>
      <c r="AZ31" s="610"/>
      <c r="BA31" s="610"/>
      <c r="BB31" s="610"/>
      <c r="BC31" s="610"/>
      <c r="BD31" s="610"/>
      <c r="BE31" s="610"/>
      <c r="BF31" s="611"/>
      <c r="BG31" s="679">
        <v>99.4</v>
      </c>
      <c r="BH31" s="667"/>
      <c r="BI31" s="667"/>
      <c r="BJ31" s="667"/>
      <c r="BK31" s="667"/>
      <c r="BL31" s="667"/>
      <c r="BM31" s="618">
        <v>97.3</v>
      </c>
      <c r="BN31" s="667"/>
      <c r="BO31" s="667"/>
      <c r="BP31" s="667"/>
      <c r="BQ31" s="668"/>
      <c r="BR31" s="679">
        <v>99.4</v>
      </c>
      <c r="BS31" s="667"/>
      <c r="BT31" s="667"/>
      <c r="BU31" s="667"/>
      <c r="BV31" s="667"/>
      <c r="BW31" s="667"/>
      <c r="BX31" s="618">
        <v>97.2</v>
      </c>
      <c r="BY31" s="667"/>
      <c r="BZ31" s="667"/>
      <c r="CA31" s="667"/>
      <c r="CB31" s="668"/>
      <c r="CD31" s="661"/>
      <c r="CE31" s="662"/>
      <c r="CF31" s="620" t="s">
        <v>301</v>
      </c>
      <c r="CG31" s="621"/>
      <c r="CH31" s="621"/>
      <c r="CI31" s="621"/>
      <c r="CJ31" s="621"/>
      <c r="CK31" s="621"/>
      <c r="CL31" s="621"/>
      <c r="CM31" s="621"/>
      <c r="CN31" s="621"/>
      <c r="CO31" s="621"/>
      <c r="CP31" s="621"/>
      <c r="CQ31" s="622"/>
      <c r="CR31" s="623">
        <v>141791</v>
      </c>
      <c r="CS31" s="655"/>
      <c r="CT31" s="655"/>
      <c r="CU31" s="655"/>
      <c r="CV31" s="655"/>
      <c r="CW31" s="655"/>
      <c r="CX31" s="655"/>
      <c r="CY31" s="656"/>
      <c r="CZ31" s="628">
        <v>0.4</v>
      </c>
      <c r="DA31" s="653"/>
      <c r="DB31" s="653"/>
      <c r="DC31" s="657"/>
      <c r="DD31" s="632">
        <v>139982</v>
      </c>
      <c r="DE31" s="655"/>
      <c r="DF31" s="655"/>
      <c r="DG31" s="655"/>
      <c r="DH31" s="655"/>
      <c r="DI31" s="655"/>
      <c r="DJ31" s="655"/>
      <c r="DK31" s="656"/>
      <c r="DL31" s="632">
        <v>139982</v>
      </c>
      <c r="DM31" s="655"/>
      <c r="DN31" s="655"/>
      <c r="DO31" s="655"/>
      <c r="DP31" s="655"/>
      <c r="DQ31" s="655"/>
      <c r="DR31" s="655"/>
      <c r="DS31" s="655"/>
      <c r="DT31" s="655"/>
      <c r="DU31" s="655"/>
      <c r="DV31" s="656"/>
      <c r="DW31" s="628">
        <v>0.7</v>
      </c>
      <c r="DX31" s="653"/>
      <c r="DY31" s="653"/>
      <c r="DZ31" s="653"/>
      <c r="EA31" s="653"/>
      <c r="EB31" s="653"/>
      <c r="EC31" s="654"/>
    </row>
    <row r="32" spans="2:133" ht="11.25" customHeight="1" x14ac:dyDescent="0.2">
      <c r="B32" s="620" t="s">
        <v>302</v>
      </c>
      <c r="C32" s="621"/>
      <c r="D32" s="621"/>
      <c r="E32" s="621"/>
      <c r="F32" s="621"/>
      <c r="G32" s="621"/>
      <c r="H32" s="621"/>
      <c r="I32" s="621"/>
      <c r="J32" s="621"/>
      <c r="K32" s="621"/>
      <c r="L32" s="621"/>
      <c r="M32" s="621"/>
      <c r="N32" s="621"/>
      <c r="O32" s="621"/>
      <c r="P32" s="621"/>
      <c r="Q32" s="622"/>
      <c r="R32" s="623">
        <v>2463468</v>
      </c>
      <c r="S32" s="624"/>
      <c r="T32" s="624"/>
      <c r="U32" s="624"/>
      <c r="V32" s="624"/>
      <c r="W32" s="624"/>
      <c r="X32" s="624"/>
      <c r="Y32" s="625"/>
      <c r="Z32" s="626">
        <v>6.5</v>
      </c>
      <c r="AA32" s="626"/>
      <c r="AB32" s="626"/>
      <c r="AC32" s="626"/>
      <c r="AD32" s="627" t="s">
        <v>122</v>
      </c>
      <c r="AE32" s="627"/>
      <c r="AF32" s="627"/>
      <c r="AG32" s="627"/>
      <c r="AH32" s="627"/>
      <c r="AI32" s="627"/>
      <c r="AJ32" s="627"/>
      <c r="AK32" s="627"/>
      <c r="AL32" s="628" t="s">
        <v>122</v>
      </c>
      <c r="AM32" s="629"/>
      <c r="AN32" s="629"/>
      <c r="AO32" s="630"/>
      <c r="AP32" s="671"/>
      <c r="AQ32" s="672"/>
      <c r="AR32" s="672"/>
      <c r="AS32" s="672"/>
      <c r="AT32" s="676"/>
      <c r="AU32" s="214" t="s">
        <v>303</v>
      </c>
      <c r="AX32" s="620" t="s">
        <v>304</v>
      </c>
      <c r="AY32" s="621"/>
      <c r="AZ32" s="621"/>
      <c r="BA32" s="621"/>
      <c r="BB32" s="621"/>
      <c r="BC32" s="621"/>
      <c r="BD32" s="621"/>
      <c r="BE32" s="621"/>
      <c r="BF32" s="622"/>
      <c r="BG32" s="680">
        <v>99.4</v>
      </c>
      <c r="BH32" s="655"/>
      <c r="BI32" s="655"/>
      <c r="BJ32" s="655"/>
      <c r="BK32" s="655"/>
      <c r="BL32" s="655"/>
      <c r="BM32" s="629">
        <v>98</v>
      </c>
      <c r="BN32" s="655"/>
      <c r="BO32" s="655"/>
      <c r="BP32" s="655"/>
      <c r="BQ32" s="678"/>
      <c r="BR32" s="680">
        <v>99.5</v>
      </c>
      <c r="BS32" s="655"/>
      <c r="BT32" s="655"/>
      <c r="BU32" s="655"/>
      <c r="BV32" s="655"/>
      <c r="BW32" s="655"/>
      <c r="BX32" s="629">
        <v>97.9</v>
      </c>
      <c r="BY32" s="655"/>
      <c r="BZ32" s="655"/>
      <c r="CA32" s="655"/>
      <c r="CB32" s="678"/>
      <c r="CD32" s="663"/>
      <c r="CE32" s="664"/>
      <c r="CF32" s="620" t="s">
        <v>305</v>
      </c>
      <c r="CG32" s="621"/>
      <c r="CH32" s="621"/>
      <c r="CI32" s="621"/>
      <c r="CJ32" s="621"/>
      <c r="CK32" s="621"/>
      <c r="CL32" s="621"/>
      <c r="CM32" s="621"/>
      <c r="CN32" s="621"/>
      <c r="CO32" s="621"/>
      <c r="CP32" s="621"/>
      <c r="CQ32" s="622"/>
      <c r="CR32" s="623">
        <v>41</v>
      </c>
      <c r="CS32" s="624"/>
      <c r="CT32" s="624"/>
      <c r="CU32" s="624"/>
      <c r="CV32" s="624"/>
      <c r="CW32" s="624"/>
      <c r="CX32" s="624"/>
      <c r="CY32" s="625"/>
      <c r="CZ32" s="628">
        <v>0</v>
      </c>
      <c r="DA32" s="653"/>
      <c r="DB32" s="653"/>
      <c r="DC32" s="657"/>
      <c r="DD32" s="632">
        <v>41</v>
      </c>
      <c r="DE32" s="624"/>
      <c r="DF32" s="624"/>
      <c r="DG32" s="624"/>
      <c r="DH32" s="624"/>
      <c r="DI32" s="624"/>
      <c r="DJ32" s="624"/>
      <c r="DK32" s="625"/>
      <c r="DL32" s="632">
        <v>41</v>
      </c>
      <c r="DM32" s="624"/>
      <c r="DN32" s="624"/>
      <c r="DO32" s="624"/>
      <c r="DP32" s="624"/>
      <c r="DQ32" s="624"/>
      <c r="DR32" s="624"/>
      <c r="DS32" s="624"/>
      <c r="DT32" s="624"/>
      <c r="DU32" s="624"/>
      <c r="DV32" s="625"/>
      <c r="DW32" s="628">
        <v>0</v>
      </c>
      <c r="DX32" s="653"/>
      <c r="DY32" s="653"/>
      <c r="DZ32" s="653"/>
      <c r="EA32" s="653"/>
      <c r="EB32" s="653"/>
      <c r="EC32" s="654"/>
    </row>
    <row r="33" spans="2:133" ht="11.25" customHeight="1" x14ac:dyDescent="0.2">
      <c r="B33" s="620" t="s">
        <v>306</v>
      </c>
      <c r="C33" s="621"/>
      <c r="D33" s="621"/>
      <c r="E33" s="621"/>
      <c r="F33" s="621"/>
      <c r="G33" s="621"/>
      <c r="H33" s="621"/>
      <c r="I33" s="621"/>
      <c r="J33" s="621"/>
      <c r="K33" s="621"/>
      <c r="L33" s="621"/>
      <c r="M33" s="621"/>
      <c r="N33" s="621"/>
      <c r="O33" s="621"/>
      <c r="P33" s="621"/>
      <c r="Q33" s="622"/>
      <c r="R33" s="623">
        <v>85874</v>
      </c>
      <c r="S33" s="624"/>
      <c r="T33" s="624"/>
      <c r="U33" s="624"/>
      <c r="V33" s="624"/>
      <c r="W33" s="624"/>
      <c r="X33" s="624"/>
      <c r="Y33" s="625"/>
      <c r="Z33" s="626">
        <v>0.2</v>
      </c>
      <c r="AA33" s="626"/>
      <c r="AB33" s="626"/>
      <c r="AC33" s="626"/>
      <c r="AD33" s="627">
        <v>16152</v>
      </c>
      <c r="AE33" s="627"/>
      <c r="AF33" s="627"/>
      <c r="AG33" s="627"/>
      <c r="AH33" s="627"/>
      <c r="AI33" s="627"/>
      <c r="AJ33" s="627"/>
      <c r="AK33" s="627"/>
      <c r="AL33" s="628">
        <v>0.1</v>
      </c>
      <c r="AM33" s="629"/>
      <c r="AN33" s="629"/>
      <c r="AO33" s="630"/>
      <c r="AP33" s="673"/>
      <c r="AQ33" s="674"/>
      <c r="AR33" s="674"/>
      <c r="AS33" s="674"/>
      <c r="AT33" s="677"/>
      <c r="AU33" s="219"/>
      <c r="AV33" s="219"/>
      <c r="AW33" s="219"/>
      <c r="AX33" s="644" t="s">
        <v>307</v>
      </c>
      <c r="AY33" s="645"/>
      <c r="AZ33" s="645"/>
      <c r="BA33" s="645"/>
      <c r="BB33" s="645"/>
      <c r="BC33" s="645"/>
      <c r="BD33" s="645"/>
      <c r="BE33" s="645"/>
      <c r="BF33" s="646"/>
      <c r="BG33" s="681">
        <v>99.3</v>
      </c>
      <c r="BH33" s="682"/>
      <c r="BI33" s="682"/>
      <c r="BJ33" s="682"/>
      <c r="BK33" s="682"/>
      <c r="BL33" s="682"/>
      <c r="BM33" s="683">
        <v>96.5</v>
      </c>
      <c r="BN33" s="682"/>
      <c r="BO33" s="682"/>
      <c r="BP33" s="682"/>
      <c r="BQ33" s="684"/>
      <c r="BR33" s="681">
        <v>99.3</v>
      </c>
      <c r="BS33" s="682"/>
      <c r="BT33" s="682"/>
      <c r="BU33" s="682"/>
      <c r="BV33" s="682"/>
      <c r="BW33" s="682"/>
      <c r="BX33" s="683">
        <v>96.3</v>
      </c>
      <c r="BY33" s="682"/>
      <c r="BZ33" s="682"/>
      <c r="CA33" s="682"/>
      <c r="CB33" s="684"/>
      <c r="CD33" s="620" t="s">
        <v>308</v>
      </c>
      <c r="CE33" s="621"/>
      <c r="CF33" s="621"/>
      <c r="CG33" s="621"/>
      <c r="CH33" s="621"/>
      <c r="CI33" s="621"/>
      <c r="CJ33" s="621"/>
      <c r="CK33" s="621"/>
      <c r="CL33" s="621"/>
      <c r="CM33" s="621"/>
      <c r="CN33" s="621"/>
      <c r="CO33" s="621"/>
      <c r="CP33" s="621"/>
      <c r="CQ33" s="622"/>
      <c r="CR33" s="623">
        <v>12726508</v>
      </c>
      <c r="CS33" s="655"/>
      <c r="CT33" s="655"/>
      <c r="CU33" s="655"/>
      <c r="CV33" s="655"/>
      <c r="CW33" s="655"/>
      <c r="CX33" s="655"/>
      <c r="CY33" s="656"/>
      <c r="CZ33" s="628">
        <v>34.1</v>
      </c>
      <c r="DA33" s="653"/>
      <c r="DB33" s="653"/>
      <c r="DC33" s="657"/>
      <c r="DD33" s="632">
        <v>9554306</v>
      </c>
      <c r="DE33" s="655"/>
      <c r="DF33" s="655"/>
      <c r="DG33" s="655"/>
      <c r="DH33" s="655"/>
      <c r="DI33" s="655"/>
      <c r="DJ33" s="655"/>
      <c r="DK33" s="656"/>
      <c r="DL33" s="632">
        <v>7699047</v>
      </c>
      <c r="DM33" s="655"/>
      <c r="DN33" s="655"/>
      <c r="DO33" s="655"/>
      <c r="DP33" s="655"/>
      <c r="DQ33" s="655"/>
      <c r="DR33" s="655"/>
      <c r="DS33" s="655"/>
      <c r="DT33" s="655"/>
      <c r="DU33" s="655"/>
      <c r="DV33" s="656"/>
      <c r="DW33" s="628">
        <v>39.4</v>
      </c>
      <c r="DX33" s="653"/>
      <c r="DY33" s="653"/>
      <c r="DZ33" s="653"/>
      <c r="EA33" s="653"/>
      <c r="EB33" s="653"/>
      <c r="EC33" s="654"/>
    </row>
    <row r="34" spans="2:133" ht="11.25" customHeight="1" x14ac:dyDescent="0.2">
      <c r="B34" s="620" t="s">
        <v>309</v>
      </c>
      <c r="C34" s="621"/>
      <c r="D34" s="621"/>
      <c r="E34" s="621"/>
      <c r="F34" s="621"/>
      <c r="G34" s="621"/>
      <c r="H34" s="621"/>
      <c r="I34" s="621"/>
      <c r="J34" s="621"/>
      <c r="K34" s="621"/>
      <c r="L34" s="621"/>
      <c r="M34" s="621"/>
      <c r="N34" s="621"/>
      <c r="O34" s="621"/>
      <c r="P34" s="621"/>
      <c r="Q34" s="622"/>
      <c r="R34" s="623">
        <v>338204</v>
      </c>
      <c r="S34" s="624"/>
      <c r="T34" s="624"/>
      <c r="U34" s="624"/>
      <c r="V34" s="624"/>
      <c r="W34" s="624"/>
      <c r="X34" s="624"/>
      <c r="Y34" s="625"/>
      <c r="Z34" s="626">
        <v>0.9</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310</v>
      </c>
      <c r="CE34" s="621"/>
      <c r="CF34" s="621"/>
      <c r="CG34" s="621"/>
      <c r="CH34" s="621"/>
      <c r="CI34" s="621"/>
      <c r="CJ34" s="621"/>
      <c r="CK34" s="621"/>
      <c r="CL34" s="621"/>
      <c r="CM34" s="621"/>
      <c r="CN34" s="621"/>
      <c r="CO34" s="621"/>
      <c r="CP34" s="621"/>
      <c r="CQ34" s="622"/>
      <c r="CR34" s="623">
        <v>5931269</v>
      </c>
      <c r="CS34" s="624"/>
      <c r="CT34" s="624"/>
      <c r="CU34" s="624"/>
      <c r="CV34" s="624"/>
      <c r="CW34" s="624"/>
      <c r="CX34" s="624"/>
      <c r="CY34" s="625"/>
      <c r="CZ34" s="628">
        <v>15.9</v>
      </c>
      <c r="DA34" s="653"/>
      <c r="DB34" s="653"/>
      <c r="DC34" s="657"/>
      <c r="DD34" s="632">
        <v>4145624</v>
      </c>
      <c r="DE34" s="624"/>
      <c r="DF34" s="624"/>
      <c r="DG34" s="624"/>
      <c r="DH34" s="624"/>
      <c r="DI34" s="624"/>
      <c r="DJ34" s="624"/>
      <c r="DK34" s="625"/>
      <c r="DL34" s="632">
        <v>3549862</v>
      </c>
      <c r="DM34" s="624"/>
      <c r="DN34" s="624"/>
      <c r="DO34" s="624"/>
      <c r="DP34" s="624"/>
      <c r="DQ34" s="624"/>
      <c r="DR34" s="624"/>
      <c r="DS34" s="624"/>
      <c r="DT34" s="624"/>
      <c r="DU34" s="624"/>
      <c r="DV34" s="625"/>
      <c r="DW34" s="628">
        <v>18.2</v>
      </c>
      <c r="DX34" s="653"/>
      <c r="DY34" s="653"/>
      <c r="DZ34" s="653"/>
      <c r="EA34" s="653"/>
      <c r="EB34" s="653"/>
      <c r="EC34" s="654"/>
    </row>
    <row r="35" spans="2:133" ht="11.25" customHeight="1" x14ac:dyDescent="0.2">
      <c r="B35" s="620" t="s">
        <v>311</v>
      </c>
      <c r="C35" s="621"/>
      <c r="D35" s="621"/>
      <c r="E35" s="621"/>
      <c r="F35" s="621"/>
      <c r="G35" s="621"/>
      <c r="H35" s="621"/>
      <c r="I35" s="621"/>
      <c r="J35" s="621"/>
      <c r="K35" s="621"/>
      <c r="L35" s="621"/>
      <c r="M35" s="621"/>
      <c r="N35" s="621"/>
      <c r="O35" s="621"/>
      <c r="P35" s="621"/>
      <c r="Q35" s="622"/>
      <c r="R35" s="623">
        <v>1994779</v>
      </c>
      <c r="S35" s="624"/>
      <c r="T35" s="624"/>
      <c r="U35" s="624"/>
      <c r="V35" s="624"/>
      <c r="W35" s="624"/>
      <c r="X35" s="624"/>
      <c r="Y35" s="625"/>
      <c r="Z35" s="626">
        <v>5.2</v>
      </c>
      <c r="AA35" s="626"/>
      <c r="AB35" s="626"/>
      <c r="AC35" s="626"/>
      <c r="AD35" s="627" t="s">
        <v>122</v>
      </c>
      <c r="AE35" s="627"/>
      <c r="AF35" s="627"/>
      <c r="AG35" s="627"/>
      <c r="AH35" s="627"/>
      <c r="AI35" s="627"/>
      <c r="AJ35" s="627"/>
      <c r="AK35" s="627"/>
      <c r="AL35" s="628" t="s">
        <v>122</v>
      </c>
      <c r="AM35" s="629"/>
      <c r="AN35" s="629"/>
      <c r="AO35" s="630"/>
      <c r="AP35" s="222"/>
      <c r="AQ35" s="605" t="s">
        <v>312</v>
      </c>
      <c r="AR35" s="606"/>
      <c r="AS35" s="606"/>
      <c r="AT35" s="606"/>
      <c r="AU35" s="606"/>
      <c r="AV35" s="606"/>
      <c r="AW35" s="606"/>
      <c r="AX35" s="606"/>
      <c r="AY35" s="606"/>
      <c r="AZ35" s="606"/>
      <c r="BA35" s="606"/>
      <c r="BB35" s="606"/>
      <c r="BC35" s="606"/>
      <c r="BD35" s="606"/>
      <c r="BE35" s="606"/>
      <c r="BF35" s="607"/>
      <c r="BG35" s="605" t="s">
        <v>313</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314</v>
      </c>
      <c r="CE35" s="621"/>
      <c r="CF35" s="621"/>
      <c r="CG35" s="621"/>
      <c r="CH35" s="621"/>
      <c r="CI35" s="621"/>
      <c r="CJ35" s="621"/>
      <c r="CK35" s="621"/>
      <c r="CL35" s="621"/>
      <c r="CM35" s="621"/>
      <c r="CN35" s="621"/>
      <c r="CO35" s="621"/>
      <c r="CP35" s="621"/>
      <c r="CQ35" s="622"/>
      <c r="CR35" s="623">
        <v>69670</v>
      </c>
      <c r="CS35" s="655"/>
      <c r="CT35" s="655"/>
      <c r="CU35" s="655"/>
      <c r="CV35" s="655"/>
      <c r="CW35" s="655"/>
      <c r="CX35" s="655"/>
      <c r="CY35" s="656"/>
      <c r="CZ35" s="628">
        <v>0.2</v>
      </c>
      <c r="DA35" s="653"/>
      <c r="DB35" s="653"/>
      <c r="DC35" s="657"/>
      <c r="DD35" s="632">
        <v>53005</v>
      </c>
      <c r="DE35" s="655"/>
      <c r="DF35" s="655"/>
      <c r="DG35" s="655"/>
      <c r="DH35" s="655"/>
      <c r="DI35" s="655"/>
      <c r="DJ35" s="655"/>
      <c r="DK35" s="656"/>
      <c r="DL35" s="632">
        <v>53005</v>
      </c>
      <c r="DM35" s="655"/>
      <c r="DN35" s="655"/>
      <c r="DO35" s="655"/>
      <c r="DP35" s="655"/>
      <c r="DQ35" s="655"/>
      <c r="DR35" s="655"/>
      <c r="DS35" s="655"/>
      <c r="DT35" s="655"/>
      <c r="DU35" s="655"/>
      <c r="DV35" s="656"/>
      <c r="DW35" s="628">
        <v>0.3</v>
      </c>
      <c r="DX35" s="653"/>
      <c r="DY35" s="653"/>
      <c r="DZ35" s="653"/>
      <c r="EA35" s="653"/>
      <c r="EB35" s="653"/>
      <c r="EC35" s="654"/>
    </row>
    <row r="36" spans="2:133" ht="11.25" customHeight="1" x14ac:dyDescent="0.2">
      <c r="B36" s="620" t="s">
        <v>315</v>
      </c>
      <c r="C36" s="621"/>
      <c r="D36" s="621"/>
      <c r="E36" s="621"/>
      <c r="F36" s="621"/>
      <c r="G36" s="621"/>
      <c r="H36" s="621"/>
      <c r="I36" s="621"/>
      <c r="J36" s="621"/>
      <c r="K36" s="621"/>
      <c r="L36" s="621"/>
      <c r="M36" s="621"/>
      <c r="N36" s="621"/>
      <c r="O36" s="621"/>
      <c r="P36" s="621"/>
      <c r="Q36" s="622"/>
      <c r="R36" s="623">
        <v>1583573</v>
      </c>
      <c r="S36" s="624"/>
      <c r="T36" s="624"/>
      <c r="U36" s="624"/>
      <c r="V36" s="624"/>
      <c r="W36" s="624"/>
      <c r="X36" s="624"/>
      <c r="Y36" s="625"/>
      <c r="Z36" s="626">
        <v>4.2</v>
      </c>
      <c r="AA36" s="626"/>
      <c r="AB36" s="626"/>
      <c r="AC36" s="626"/>
      <c r="AD36" s="627" t="s">
        <v>122</v>
      </c>
      <c r="AE36" s="627"/>
      <c r="AF36" s="627"/>
      <c r="AG36" s="627"/>
      <c r="AH36" s="627"/>
      <c r="AI36" s="627"/>
      <c r="AJ36" s="627"/>
      <c r="AK36" s="627"/>
      <c r="AL36" s="628" t="s">
        <v>122</v>
      </c>
      <c r="AM36" s="629"/>
      <c r="AN36" s="629"/>
      <c r="AO36" s="630"/>
      <c r="AP36" s="222"/>
      <c r="AQ36" s="689" t="s">
        <v>316</v>
      </c>
      <c r="AR36" s="690"/>
      <c r="AS36" s="690"/>
      <c r="AT36" s="690"/>
      <c r="AU36" s="690"/>
      <c r="AV36" s="690"/>
      <c r="AW36" s="690"/>
      <c r="AX36" s="690"/>
      <c r="AY36" s="691"/>
      <c r="AZ36" s="612">
        <v>3269759</v>
      </c>
      <c r="BA36" s="613"/>
      <c r="BB36" s="613"/>
      <c r="BC36" s="613"/>
      <c r="BD36" s="613"/>
      <c r="BE36" s="613"/>
      <c r="BF36" s="685"/>
      <c r="BG36" s="609" t="s">
        <v>317</v>
      </c>
      <c r="BH36" s="610"/>
      <c r="BI36" s="610"/>
      <c r="BJ36" s="610"/>
      <c r="BK36" s="610"/>
      <c r="BL36" s="610"/>
      <c r="BM36" s="610"/>
      <c r="BN36" s="610"/>
      <c r="BO36" s="610"/>
      <c r="BP36" s="610"/>
      <c r="BQ36" s="610"/>
      <c r="BR36" s="610"/>
      <c r="BS36" s="610"/>
      <c r="BT36" s="610"/>
      <c r="BU36" s="611"/>
      <c r="BV36" s="612">
        <v>21474</v>
      </c>
      <c r="BW36" s="613"/>
      <c r="BX36" s="613"/>
      <c r="BY36" s="613"/>
      <c r="BZ36" s="613"/>
      <c r="CA36" s="613"/>
      <c r="CB36" s="685"/>
      <c r="CD36" s="620" t="s">
        <v>318</v>
      </c>
      <c r="CE36" s="621"/>
      <c r="CF36" s="621"/>
      <c r="CG36" s="621"/>
      <c r="CH36" s="621"/>
      <c r="CI36" s="621"/>
      <c r="CJ36" s="621"/>
      <c r="CK36" s="621"/>
      <c r="CL36" s="621"/>
      <c r="CM36" s="621"/>
      <c r="CN36" s="621"/>
      <c r="CO36" s="621"/>
      <c r="CP36" s="621"/>
      <c r="CQ36" s="622"/>
      <c r="CR36" s="623">
        <v>3946287</v>
      </c>
      <c r="CS36" s="624"/>
      <c r="CT36" s="624"/>
      <c r="CU36" s="624"/>
      <c r="CV36" s="624"/>
      <c r="CW36" s="624"/>
      <c r="CX36" s="624"/>
      <c r="CY36" s="625"/>
      <c r="CZ36" s="628">
        <v>10.6</v>
      </c>
      <c r="DA36" s="653"/>
      <c r="DB36" s="653"/>
      <c r="DC36" s="657"/>
      <c r="DD36" s="632">
        <v>3319711</v>
      </c>
      <c r="DE36" s="624"/>
      <c r="DF36" s="624"/>
      <c r="DG36" s="624"/>
      <c r="DH36" s="624"/>
      <c r="DI36" s="624"/>
      <c r="DJ36" s="624"/>
      <c r="DK36" s="625"/>
      <c r="DL36" s="632">
        <v>2211850</v>
      </c>
      <c r="DM36" s="624"/>
      <c r="DN36" s="624"/>
      <c r="DO36" s="624"/>
      <c r="DP36" s="624"/>
      <c r="DQ36" s="624"/>
      <c r="DR36" s="624"/>
      <c r="DS36" s="624"/>
      <c r="DT36" s="624"/>
      <c r="DU36" s="624"/>
      <c r="DV36" s="625"/>
      <c r="DW36" s="628">
        <v>11.3</v>
      </c>
      <c r="DX36" s="653"/>
      <c r="DY36" s="653"/>
      <c r="DZ36" s="653"/>
      <c r="EA36" s="653"/>
      <c r="EB36" s="653"/>
      <c r="EC36" s="654"/>
    </row>
    <row r="37" spans="2:133" ht="11.25" customHeight="1" x14ac:dyDescent="0.2">
      <c r="B37" s="620" t="s">
        <v>319</v>
      </c>
      <c r="C37" s="621"/>
      <c r="D37" s="621"/>
      <c r="E37" s="621"/>
      <c r="F37" s="621"/>
      <c r="G37" s="621"/>
      <c r="H37" s="621"/>
      <c r="I37" s="621"/>
      <c r="J37" s="621"/>
      <c r="K37" s="621"/>
      <c r="L37" s="621"/>
      <c r="M37" s="621"/>
      <c r="N37" s="621"/>
      <c r="O37" s="621"/>
      <c r="P37" s="621"/>
      <c r="Q37" s="622"/>
      <c r="R37" s="623">
        <v>1237070</v>
      </c>
      <c r="S37" s="624"/>
      <c r="T37" s="624"/>
      <c r="U37" s="624"/>
      <c r="V37" s="624"/>
      <c r="W37" s="624"/>
      <c r="X37" s="624"/>
      <c r="Y37" s="625"/>
      <c r="Z37" s="626">
        <v>3.2</v>
      </c>
      <c r="AA37" s="626"/>
      <c r="AB37" s="626"/>
      <c r="AC37" s="626"/>
      <c r="AD37" s="627">
        <v>72941</v>
      </c>
      <c r="AE37" s="627"/>
      <c r="AF37" s="627"/>
      <c r="AG37" s="627"/>
      <c r="AH37" s="627"/>
      <c r="AI37" s="627"/>
      <c r="AJ37" s="627"/>
      <c r="AK37" s="627"/>
      <c r="AL37" s="628">
        <v>0.4</v>
      </c>
      <c r="AM37" s="629"/>
      <c r="AN37" s="629"/>
      <c r="AO37" s="630"/>
      <c r="AQ37" s="686" t="s">
        <v>320</v>
      </c>
      <c r="AR37" s="687"/>
      <c r="AS37" s="687"/>
      <c r="AT37" s="687"/>
      <c r="AU37" s="687"/>
      <c r="AV37" s="687"/>
      <c r="AW37" s="687"/>
      <c r="AX37" s="687"/>
      <c r="AY37" s="688"/>
      <c r="AZ37" s="623">
        <v>544060</v>
      </c>
      <c r="BA37" s="624"/>
      <c r="BB37" s="624"/>
      <c r="BC37" s="624"/>
      <c r="BD37" s="655"/>
      <c r="BE37" s="655"/>
      <c r="BF37" s="678"/>
      <c r="BG37" s="620" t="s">
        <v>321</v>
      </c>
      <c r="BH37" s="621"/>
      <c r="BI37" s="621"/>
      <c r="BJ37" s="621"/>
      <c r="BK37" s="621"/>
      <c r="BL37" s="621"/>
      <c r="BM37" s="621"/>
      <c r="BN37" s="621"/>
      <c r="BO37" s="621"/>
      <c r="BP37" s="621"/>
      <c r="BQ37" s="621"/>
      <c r="BR37" s="621"/>
      <c r="BS37" s="621"/>
      <c r="BT37" s="621"/>
      <c r="BU37" s="622"/>
      <c r="BV37" s="623">
        <v>-8666</v>
      </c>
      <c r="BW37" s="624"/>
      <c r="BX37" s="624"/>
      <c r="BY37" s="624"/>
      <c r="BZ37" s="624"/>
      <c r="CA37" s="624"/>
      <c r="CB37" s="633"/>
      <c r="CD37" s="620" t="s">
        <v>322</v>
      </c>
      <c r="CE37" s="621"/>
      <c r="CF37" s="621"/>
      <c r="CG37" s="621"/>
      <c r="CH37" s="621"/>
      <c r="CI37" s="621"/>
      <c r="CJ37" s="621"/>
      <c r="CK37" s="621"/>
      <c r="CL37" s="621"/>
      <c r="CM37" s="621"/>
      <c r="CN37" s="621"/>
      <c r="CO37" s="621"/>
      <c r="CP37" s="621"/>
      <c r="CQ37" s="622"/>
      <c r="CR37" s="623">
        <v>1032715</v>
      </c>
      <c r="CS37" s="655"/>
      <c r="CT37" s="655"/>
      <c r="CU37" s="655"/>
      <c r="CV37" s="655"/>
      <c r="CW37" s="655"/>
      <c r="CX37" s="655"/>
      <c r="CY37" s="656"/>
      <c r="CZ37" s="628">
        <v>2.8</v>
      </c>
      <c r="DA37" s="653"/>
      <c r="DB37" s="653"/>
      <c r="DC37" s="657"/>
      <c r="DD37" s="632">
        <v>1032715</v>
      </c>
      <c r="DE37" s="655"/>
      <c r="DF37" s="655"/>
      <c r="DG37" s="655"/>
      <c r="DH37" s="655"/>
      <c r="DI37" s="655"/>
      <c r="DJ37" s="655"/>
      <c r="DK37" s="656"/>
      <c r="DL37" s="632">
        <v>983489</v>
      </c>
      <c r="DM37" s="655"/>
      <c r="DN37" s="655"/>
      <c r="DO37" s="655"/>
      <c r="DP37" s="655"/>
      <c r="DQ37" s="655"/>
      <c r="DR37" s="655"/>
      <c r="DS37" s="655"/>
      <c r="DT37" s="655"/>
      <c r="DU37" s="655"/>
      <c r="DV37" s="656"/>
      <c r="DW37" s="628">
        <v>5</v>
      </c>
      <c r="DX37" s="653"/>
      <c r="DY37" s="653"/>
      <c r="DZ37" s="653"/>
      <c r="EA37" s="653"/>
      <c r="EB37" s="653"/>
      <c r="EC37" s="654"/>
    </row>
    <row r="38" spans="2:133" ht="11.25" customHeight="1" x14ac:dyDescent="0.2">
      <c r="B38" s="620" t="s">
        <v>323</v>
      </c>
      <c r="C38" s="621"/>
      <c r="D38" s="621"/>
      <c r="E38" s="621"/>
      <c r="F38" s="621"/>
      <c r="G38" s="621"/>
      <c r="H38" s="621"/>
      <c r="I38" s="621"/>
      <c r="J38" s="621"/>
      <c r="K38" s="621"/>
      <c r="L38" s="621"/>
      <c r="M38" s="621"/>
      <c r="N38" s="621"/>
      <c r="O38" s="621"/>
      <c r="P38" s="621"/>
      <c r="Q38" s="622"/>
      <c r="R38" s="623">
        <v>2796500</v>
      </c>
      <c r="S38" s="624"/>
      <c r="T38" s="624"/>
      <c r="U38" s="624"/>
      <c r="V38" s="624"/>
      <c r="W38" s="624"/>
      <c r="X38" s="624"/>
      <c r="Y38" s="625"/>
      <c r="Z38" s="626">
        <v>7.3</v>
      </c>
      <c r="AA38" s="626"/>
      <c r="AB38" s="626"/>
      <c r="AC38" s="626"/>
      <c r="AD38" s="627" t="s">
        <v>122</v>
      </c>
      <c r="AE38" s="627"/>
      <c r="AF38" s="627"/>
      <c r="AG38" s="627"/>
      <c r="AH38" s="627"/>
      <c r="AI38" s="627"/>
      <c r="AJ38" s="627"/>
      <c r="AK38" s="627"/>
      <c r="AL38" s="628" t="s">
        <v>122</v>
      </c>
      <c r="AM38" s="629"/>
      <c r="AN38" s="629"/>
      <c r="AO38" s="630"/>
      <c r="AQ38" s="686" t="s">
        <v>324</v>
      </c>
      <c r="AR38" s="687"/>
      <c r="AS38" s="687"/>
      <c r="AT38" s="687"/>
      <c r="AU38" s="687"/>
      <c r="AV38" s="687"/>
      <c r="AW38" s="687"/>
      <c r="AX38" s="687"/>
      <c r="AY38" s="688"/>
      <c r="AZ38" s="623">
        <v>325384</v>
      </c>
      <c r="BA38" s="624"/>
      <c r="BB38" s="624"/>
      <c r="BC38" s="624"/>
      <c r="BD38" s="655"/>
      <c r="BE38" s="655"/>
      <c r="BF38" s="678"/>
      <c r="BG38" s="620" t="s">
        <v>325</v>
      </c>
      <c r="BH38" s="621"/>
      <c r="BI38" s="621"/>
      <c r="BJ38" s="621"/>
      <c r="BK38" s="621"/>
      <c r="BL38" s="621"/>
      <c r="BM38" s="621"/>
      <c r="BN38" s="621"/>
      <c r="BO38" s="621"/>
      <c r="BP38" s="621"/>
      <c r="BQ38" s="621"/>
      <c r="BR38" s="621"/>
      <c r="BS38" s="621"/>
      <c r="BT38" s="621"/>
      <c r="BU38" s="622"/>
      <c r="BV38" s="623">
        <v>8105</v>
      </c>
      <c r="BW38" s="624"/>
      <c r="BX38" s="624"/>
      <c r="BY38" s="624"/>
      <c r="BZ38" s="624"/>
      <c r="CA38" s="624"/>
      <c r="CB38" s="633"/>
      <c r="CD38" s="620" t="s">
        <v>326</v>
      </c>
      <c r="CE38" s="621"/>
      <c r="CF38" s="621"/>
      <c r="CG38" s="621"/>
      <c r="CH38" s="621"/>
      <c r="CI38" s="621"/>
      <c r="CJ38" s="621"/>
      <c r="CK38" s="621"/>
      <c r="CL38" s="621"/>
      <c r="CM38" s="621"/>
      <c r="CN38" s="621"/>
      <c r="CO38" s="621"/>
      <c r="CP38" s="621"/>
      <c r="CQ38" s="622"/>
      <c r="CR38" s="623">
        <v>2378093</v>
      </c>
      <c r="CS38" s="624"/>
      <c r="CT38" s="624"/>
      <c r="CU38" s="624"/>
      <c r="CV38" s="624"/>
      <c r="CW38" s="624"/>
      <c r="CX38" s="624"/>
      <c r="CY38" s="625"/>
      <c r="CZ38" s="628">
        <v>6.4</v>
      </c>
      <c r="DA38" s="653"/>
      <c r="DB38" s="653"/>
      <c r="DC38" s="657"/>
      <c r="DD38" s="632">
        <v>1972304</v>
      </c>
      <c r="DE38" s="624"/>
      <c r="DF38" s="624"/>
      <c r="DG38" s="624"/>
      <c r="DH38" s="624"/>
      <c r="DI38" s="624"/>
      <c r="DJ38" s="624"/>
      <c r="DK38" s="625"/>
      <c r="DL38" s="632">
        <v>1874981</v>
      </c>
      <c r="DM38" s="624"/>
      <c r="DN38" s="624"/>
      <c r="DO38" s="624"/>
      <c r="DP38" s="624"/>
      <c r="DQ38" s="624"/>
      <c r="DR38" s="624"/>
      <c r="DS38" s="624"/>
      <c r="DT38" s="624"/>
      <c r="DU38" s="624"/>
      <c r="DV38" s="625"/>
      <c r="DW38" s="628">
        <v>9.6</v>
      </c>
      <c r="DX38" s="653"/>
      <c r="DY38" s="653"/>
      <c r="DZ38" s="653"/>
      <c r="EA38" s="653"/>
      <c r="EB38" s="653"/>
      <c r="EC38" s="654"/>
    </row>
    <row r="39" spans="2:133" ht="11.25" customHeight="1" x14ac:dyDescent="0.2">
      <c r="B39" s="620" t="s">
        <v>327</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328</v>
      </c>
      <c r="AR39" s="687"/>
      <c r="AS39" s="687"/>
      <c r="AT39" s="687"/>
      <c r="AU39" s="687"/>
      <c r="AV39" s="687"/>
      <c r="AW39" s="687"/>
      <c r="AX39" s="687"/>
      <c r="AY39" s="688"/>
      <c r="AZ39" s="623">
        <v>45576</v>
      </c>
      <c r="BA39" s="624"/>
      <c r="BB39" s="624"/>
      <c r="BC39" s="624"/>
      <c r="BD39" s="655"/>
      <c r="BE39" s="655"/>
      <c r="BF39" s="678"/>
      <c r="BG39" s="620" t="s">
        <v>329</v>
      </c>
      <c r="BH39" s="621"/>
      <c r="BI39" s="621"/>
      <c r="BJ39" s="621"/>
      <c r="BK39" s="621"/>
      <c r="BL39" s="621"/>
      <c r="BM39" s="621"/>
      <c r="BN39" s="621"/>
      <c r="BO39" s="621"/>
      <c r="BP39" s="621"/>
      <c r="BQ39" s="621"/>
      <c r="BR39" s="621"/>
      <c r="BS39" s="621"/>
      <c r="BT39" s="621"/>
      <c r="BU39" s="622"/>
      <c r="BV39" s="623">
        <v>12473</v>
      </c>
      <c r="BW39" s="624"/>
      <c r="BX39" s="624"/>
      <c r="BY39" s="624"/>
      <c r="BZ39" s="624"/>
      <c r="CA39" s="624"/>
      <c r="CB39" s="633"/>
      <c r="CD39" s="620" t="s">
        <v>330</v>
      </c>
      <c r="CE39" s="621"/>
      <c r="CF39" s="621"/>
      <c r="CG39" s="621"/>
      <c r="CH39" s="621"/>
      <c r="CI39" s="621"/>
      <c r="CJ39" s="621"/>
      <c r="CK39" s="621"/>
      <c r="CL39" s="621"/>
      <c r="CM39" s="621"/>
      <c r="CN39" s="621"/>
      <c r="CO39" s="621"/>
      <c r="CP39" s="621"/>
      <c r="CQ39" s="622"/>
      <c r="CR39" s="623">
        <v>347166</v>
      </c>
      <c r="CS39" s="655"/>
      <c r="CT39" s="655"/>
      <c r="CU39" s="655"/>
      <c r="CV39" s="655"/>
      <c r="CW39" s="655"/>
      <c r="CX39" s="655"/>
      <c r="CY39" s="656"/>
      <c r="CZ39" s="628">
        <v>0.9</v>
      </c>
      <c r="DA39" s="653"/>
      <c r="DB39" s="653"/>
      <c r="DC39" s="657"/>
      <c r="DD39" s="632">
        <v>45639</v>
      </c>
      <c r="DE39" s="655"/>
      <c r="DF39" s="655"/>
      <c r="DG39" s="655"/>
      <c r="DH39" s="655"/>
      <c r="DI39" s="655"/>
      <c r="DJ39" s="655"/>
      <c r="DK39" s="656"/>
      <c r="DL39" s="632" t="s">
        <v>122</v>
      </c>
      <c r="DM39" s="655"/>
      <c r="DN39" s="655"/>
      <c r="DO39" s="655"/>
      <c r="DP39" s="655"/>
      <c r="DQ39" s="655"/>
      <c r="DR39" s="655"/>
      <c r="DS39" s="655"/>
      <c r="DT39" s="655"/>
      <c r="DU39" s="655"/>
      <c r="DV39" s="656"/>
      <c r="DW39" s="628" t="s">
        <v>122</v>
      </c>
      <c r="DX39" s="653"/>
      <c r="DY39" s="653"/>
      <c r="DZ39" s="653"/>
      <c r="EA39" s="653"/>
      <c r="EB39" s="653"/>
      <c r="EC39" s="654"/>
    </row>
    <row r="40" spans="2:133" ht="11.25" customHeight="1" x14ac:dyDescent="0.2">
      <c r="B40" s="620" t="s">
        <v>331</v>
      </c>
      <c r="C40" s="621"/>
      <c r="D40" s="621"/>
      <c r="E40" s="621"/>
      <c r="F40" s="621"/>
      <c r="G40" s="621"/>
      <c r="H40" s="621"/>
      <c r="I40" s="621"/>
      <c r="J40" s="621"/>
      <c r="K40" s="621"/>
      <c r="L40" s="621"/>
      <c r="M40" s="621"/>
      <c r="N40" s="621"/>
      <c r="O40" s="621"/>
      <c r="P40" s="621"/>
      <c r="Q40" s="622"/>
      <c r="R40" s="623">
        <v>183800</v>
      </c>
      <c r="S40" s="624"/>
      <c r="T40" s="624"/>
      <c r="U40" s="624"/>
      <c r="V40" s="624"/>
      <c r="W40" s="624"/>
      <c r="X40" s="624"/>
      <c r="Y40" s="625"/>
      <c r="Z40" s="626">
        <v>0.5</v>
      </c>
      <c r="AA40" s="626"/>
      <c r="AB40" s="626"/>
      <c r="AC40" s="626"/>
      <c r="AD40" s="627" t="s">
        <v>122</v>
      </c>
      <c r="AE40" s="627"/>
      <c r="AF40" s="627"/>
      <c r="AG40" s="627"/>
      <c r="AH40" s="627"/>
      <c r="AI40" s="627"/>
      <c r="AJ40" s="627"/>
      <c r="AK40" s="627"/>
      <c r="AL40" s="628" t="s">
        <v>122</v>
      </c>
      <c r="AM40" s="629"/>
      <c r="AN40" s="629"/>
      <c r="AO40" s="630"/>
      <c r="AQ40" s="686" t="s">
        <v>332</v>
      </c>
      <c r="AR40" s="687"/>
      <c r="AS40" s="687"/>
      <c r="AT40" s="687"/>
      <c r="AU40" s="687"/>
      <c r="AV40" s="687"/>
      <c r="AW40" s="687"/>
      <c r="AX40" s="687"/>
      <c r="AY40" s="688"/>
      <c r="AZ40" s="623" t="s">
        <v>122</v>
      </c>
      <c r="BA40" s="624"/>
      <c r="BB40" s="624"/>
      <c r="BC40" s="624"/>
      <c r="BD40" s="655"/>
      <c r="BE40" s="655"/>
      <c r="BF40" s="678"/>
      <c r="BG40" s="671" t="s">
        <v>333</v>
      </c>
      <c r="BH40" s="672"/>
      <c r="BI40" s="672"/>
      <c r="BJ40" s="672"/>
      <c r="BK40" s="672"/>
      <c r="BL40" s="223"/>
      <c r="BM40" s="621" t="s">
        <v>334</v>
      </c>
      <c r="BN40" s="621"/>
      <c r="BO40" s="621"/>
      <c r="BP40" s="621"/>
      <c r="BQ40" s="621"/>
      <c r="BR40" s="621"/>
      <c r="BS40" s="621"/>
      <c r="BT40" s="621"/>
      <c r="BU40" s="622"/>
      <c r="BV40" s="623">
        <v>104</v>
      </c>
      <c r="BW40" s="624"/>
      <c r="BX40" s="624"/>
      <c r="BY40" s="624"/>
      <c r="BZ40" s="624"/>
      <c r="CA40" s="624"/>
      <c r="CB40" s="633"/>
      <c r="CD40" s="620" t="s">
        <v>335</v>
      </c>
      <c r="CE40" s="621"/>
      <c r="CF40" s="621"/>
      <c r="CG40" s="621"/>
      <c r="CH40" s="621"/>
      <c r="CI40" s="621"/>
      <c r="CJ40" s="621"/>
      <c r="CK40" s="621"/>
      <c r="CL40" s="621"/>
      <c r="CM40" s="621"/>
      <c r="CN40" s="621"/>
      <c r="CO40" s="621"/>
      <c r="CP40" s="621"/>
      <c r="CQ40" s="622"/>
      <c r="CR40" s="623">
        <v>54023</v>
      </c>
      <c r="CS40" s="624"/>
      <c r="CT40" s="624"/>
      <c r="CU40" s="624"/>
      <c r="CV40" s="624"/>
      <c r="CW40" s="624"/>
      <c r="CX40" s="624"/>
      <c r="CY40" s="625"/>
      <c r="CZ40" s="628">
        <v>0.1</v>
      </c>
      <c r="DA40" s="653"/>
      <c r="DB40" s="653"/>
      <c r="DC40" s="657"/>
      <c r="DD40" s="632">
        <v>18023</v>
      </c>
      <c r="DE40" s="624"/>
      <c r="DF40" s="624"/>
      <c r="DG40" s="624"/>
      <c r="DH40" s="624"/>
      <c r="DI40" s="624"/>
      <c r="DJ40" s="624"/>
      <c r="DK40" s="625"/>
      <c r="DL40" s="632">
        <v>9349</v>
      </c>
      <c r="DM40" s="624"/>
      <c r="DN40" s="624"/>
      <c r="DO40" s="624"/>
      <c r="DP40" s="624"/>
      <c r="DQ40" s="624"/>
      <c r="DR40" s="624"/>
      <c r="DS40" s="624"/>
      <c r="DT40" s="624"/>
      <c r="DU40" s="624"/>
      <c r="DV40" s="625"/>
      <c r="DW40" s="628">
        <v>0</v>
      </c>
      <c r="DX40" s="653"/>
      <c r="DY40" s="653"/>
      <c r="DZ40" s="653"/>
      <c r="EA40" s="653"/>
      <c r="EB40" s="653"/>
      <c r="EC40" s="654"/>
    </row>
    <row r="41" spans="2:133" ht="11.25" customHeight="1" x14ac:dyDescent="0.2">
      <c r="B41" s="644" t="s">
        <v>336</v>
      </c>
      <c r="C41" s="645"/>
      <c r="D41" s="645"/>
      <c r="E41" s="645"/>
      <c r="F41" s="645"/>
      <c r="G41" s="645"/>
      <c r="H41" s="645"/>
      <c r="I41" s="645"/>
      <c r="J41" s="645"/>
      <c r="K41" s="645"/>
      <c r="L41" s="645"/>
      <c r="M41" s="645"/>
      <c r="N41" s="645"/>
      <c r="O41" s="645"/>
      <c r="P41" s="645"/>
      <c r="Q41" s="646"/>
      <c r="R41" s="695">
        <v>38122791</v>
      </c>
      <c r="S41" s="696"/>
      <c r="T41" s="696"/>
      <c r="U41" s="696"/>
      <c r="V41" s="696"/>
      <c r="W41" s="696"/>
      <c r="X41" s="696"/>
      <c r="Y41" s="700"/>
      <c r="Z41" s="701">
        <v>100</v>
      </c>
      <c r="AA41" s="701"/>
      <c r="AB41" s="701"/>
      <c r="AC41" s="701"/>
      <c r="AD41" s="702">
        <v>19363063</v>
      </c>
      <c r="AE41" s="702"/>
      <c r="AF41" s="702"/>
      <c r="AG41" s="702"/>
      <c r="AH41" s="702"/>
      <c r="AI41" s="702"/>
      <c r="AJ41" s="702"/>
      <c r="AK41" s="702"/>
      <c r="AL41" s="703">
        <v>100</v>
      </c>
      <c r="AM41" s="683"/>
      <c r="AN41" s="683"/>
      <c r="AO41" s="704"/>
      <c r="AQ41" s="686" t="s">
        <v>337</v>
      </c>
      <c r="AR41" s="687"/>
      <c r="AS41" s="687"/>
      <c r="AT41" s="687"/>
      <c r="AU41" s="687"/>
      <c r="AV41" s="687"/>
      <c r="AW41" s="687"/>
      <c r="AX41" s="687"/>
      <c r="AY41" s="688"/>
      <c r="AZ41" s="623">
        <v>537403</v>
      </c>
      <c r="BA41" s="624"/>
      <c r="BB41" s="624"/>
      <c r="BC41" s="624"/>
      <c r="BD41" s="655"/>
      <c r="BE41" s="655"/>
      <c r="BF41" s="678"/>
      <c r="BG41" s="671"/>
      <c r="BH41" s="672"/>
      <c r="BI41" s="672"/>
      <c r="BJ41" s="672"/>
      <c r="BK41" s="672"/>
      <c r="BL41" s="223"/>
      <c r="BM41" s="621" t="s">
        <v>338</v>
      </c>
      <c r="BN41" s="621"/>
      <c r="BO41" s="621"/>
      <c r="BP41" s="621"/>
      <c r="BQ41" s="621"/>
      <c r="BR41" s="621"/>
      <c r="BS41" s="621"/>
      <c r="BT41" s="621"/>
      <c r="BU41" s="622"/>
      <c r="BV41" s="623" t="s">
        <v>122</v>
      </c>
      <c r="BW41" s="624"/>
      <c r="BX41" s="624"/>
      <c r="BY41" s="624"/>
      <c r="BZ41" s="624"/>
      <c r="CA41" s="624"/>
      <c r="CB41" s="633"/>
      <c r="CD41" s="620" t="s">
        <v>339</v>
      </c>
      <c r="CE41" s="621"/>
      <c r="CF41" s="621"/>
      <c r="CG41" s="621"/>
      <c r="CH41" s="621"/>
      <c r="CI41" s="621"/>
      <c r="CJ41" s="621"/>
      <c r="CK41" s="621"/>
      <c r="CL41" s="621"/>
      <c r="CM41" s="621"/>
      <c r="CN41" s="621"/>
      <c r="CO41" s="621"/>
      <c r="CP41" s="621"/>
      <c r="CQ41" s="622"/>
      <c r="CR41" s="623" t="s">
        <v>122</v>
      </c>
      <c r="CS41" s="655"/>
      <c r="CT41" s="655"/>
      <c r="CU41" s="655"/>
      <c r="CV41" s="655"/>
      <c r="CW41" s="655"/>
      <c r="CX41" s="655"/>
      <c r="CY41" s="656"/>
      <c r="CZ41" s="628" t="s">
        <v>122</v>
      </c>
      <c r="DA41" s="653"/>
      <c r="DB41" s="653"/>
      <c r="DC41" s="657"/>
      <c r="DD41" s="632" t="s">
        <v>122</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2">
      <c r="AQ42" s="692" t="s">
        <v>340</v>
      </c>
      <c r="AR42" s="693"/>
      <c r="AS42" s="693"/>
      <c r="AT42" s="693"/>
      <c r="AU42" s="693"/>
      <c r="AV42" s="693"/>
      <c r="AW42" s="693"/>
      <c r="AX42" s="693"/>
      <c r="AY42" s="694"/>
      <c r="AZ42" s="695">
        <v>1817336</v>
      </c>
      <c r="BA42" s="696"/>
      <c r="BB42" s="696"/>
      <c r="BC42" s="696"/>
      <c r="BD42" s="682"/>
      <c r="BE42" s="682"/>
      <c r="BF42" s="684"/>
      <c r="BG42" s="673"/>
      <c r="BH42" s="674"/>
      <c r="BI42" s="674"/>
      <c r="BJ42" s="674"/>
      <c r="BK42" s="674"/>
      <c r="BL42" s="224"/>
      <c r="BM42" s="645" t="s">
        <v>341</v>
      </c>
      <c r="BN42" s="645"/>
      <c r="BO42" s="645"/>
      <c r="BP42" s="645"/>
      <c r="BQ42" s="645"/>
      <c r="BR42" s="645"/>
      <c r="BS42" s="645"/>
      <c r="BT42" s="645"/>
      <c r="BU42" s="646"/>
      <c r="BV42" s="695">
        <v>375</v>
      </c>
      <c r="BW42" s="696"/>
      <c r="BX42" s="696"/>
      <c r="BY42" s="696"/>
      <c r="BZ42" s="696"/>
      <c r="CA42" s="696"/>
      <c r="CB42" s="705"/>
      <c r="CD42" s="620" t="s">
        <v>342</v>
      </c>
      <c r="CE42" s="621"/>
      <c r="CF42" s="621"/>
      <c r="CG42" s="621"/>
      <c r="CH42" s="621"/>
      <c r="CI42" s="621"/>
      <c r="CJ42" s="621"/>
      <c r="CK42" s="621"/>
      <c r="CL42" s="621"/>
      <c r="CM42" s="621"/>
      <c r="CN42" s="621"/>
      <c r="CO42" s="621"/>
      <c r="CP42" s="621"/>
      <c r="CQ42" s="622"/>
      <c r="CR42" s="623">
        <v>7051560</v>
      </c>
      <c r="CS42" s="655"/>
      <c r="CT42" s="655"/>
      <c r="CU42" s="655"/>
      <c r="CV42" s="655"/>
      <c r="CW42" s="655"/>
      <c r="CX42" s="655"/>
      <c r="CY42" s="656"/>
      <c r="CZ42" s="628">
        <v>18.899999999999999</v>
      </c>
      <c r="DA42" s="653"/>
      <c r="DB42" s="653"/>
      <c r="DC42" s="657"/>
      <c r="DD42" s="632">
        <v>1361620</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2">
      <c r="B43" s="214" t="s">
        <v>343</v>
      </c>
      <c r="CD43" s="620" t="s">
        <v>344</v>
      </c>
      <c r="CE43" s="621"/>
      <c r="CF43" s="621"/>
      <c r="CG43" s="621"/>
      <c r="CH43" s="621"/>
      <c r="CI43" s="621"/>
      <c r="CJ43" s="621"/>
      <c r="CK43" s="621"/>
      <c r="CL43" s="621"/>
      <c r="CM43" s="621"/>
      <c r="CN43" s="621"/>
      <c r="CO43" s="621"/>
      <c r="CP43" s="621"/>
      <c r="CQ43" s="622"/>
      <c r="CR43" s="623">
        <v>111766</v>
      </c>
      <c r="CS43" s="655"/>
      <c r="CT43" s="655"/>
      <c r="CU43" s="655"/>
      <c r="CV43" s="655"/>
      <c r="CW43" s="655"/>
      <c r="CX43" s="655"/>
      <c r="CY43" s="656"/>
      <c r="CZ43" s="628">
        <v>0.3</v>
      </c>
      <c r="DA43" s="653"/>
      <c r="DB43" s="653"/>
      <c r="DC43" s="657"/>
      <c r="DD43" s="632">
        <v>111766</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2">
      <c r="B44" s="709" t="s">
        <v>345</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293</v>
      </c>
      <c r="CE44" s="660"/>
      <c r="CF44" s="620" t="s">
        <v>346</v>
      </c>
      <c r="CG44" s="621"/>
      <c r="CH44" s="621"/>
      <c r="CI44" s="621"/>
      <c r="CJ44" s="621"/>
      <c r="CK44" s="621"/>
      <c r="CL44" s="621"/>
      <c r="CM44" s="621"/>
      <c r="CN44" s="621"/>
      <c r="CO44" s="621"/>
      <c r="CP44" s="621"/>
      <c r="CQ44" s="622"/>
      <c r="CR44" s="623">
        <v>7051560</v>
      </c>
      <c r="CS44" s="624"/>
      <c r="CT44" s="624"/>
      <c r="CU44" s="624"/>
      <c r="CV44" s="624"/>
      <c r="CW44" s="624"/>
      <c r="CX44" s="624"/>
      <c r="CY44" s="625"/>
      <c r="CZ44" s="628">
        <v>18.899999999999999</v>
      </c>
      <c r="DA44" s="629"/>
      <c r="DB44" s="629"/>
      <c r="DC44" s="635"/>
      <c r="DD44" s="632">
        <v>1361620</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2">
      <c r="B45" s="709" t="s">
        <v>347</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348</v>
      </c>
      <c r="CG45" s="621"/>
      <c r="CH45" s="621"/>
      <c r="CI45" s="621"/>
      <c r="CJ45" s="621"/>
      <c r="CK45" s="621"/>
      <c r="CL45" s="621"/>
      <c r="CM45" s="621"/>
      <c r="CN45" s="621"/>
      <c r="CO45" s="621"/>
      <c r="CP45" s="621"/>
      <c r="CQ45" s="622"/>
      <c r="CR45" s="623">
        <v>2158135</v>
      </c>
      <c r="CS45" s="655"/>
      <c r="CT45" s="655"/>
      <c r="CU45" s="655"/>
      <c r="CV45" s="655"/>
      <c r="CW45" s="655"/>
      <c r="CX45" s="655"/>
      <c r="CY45" s="656"/>
      <c r="CZ45" s="628">
        <v>5.8</v>
      </c>
      <c r="DA45" s="653"/>
      <c r="DB45" s="653"/>
      <c r="DC45" s="657"/>
      <c r="DD45" s="632">
        <v>84752</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2">
      <c r="B46" s="225"/>
      <c r="CD46" s="661"/>
      <c r="CE46" s="662"/>
      <c r="CF46" s="620" t="s">
        <v>349</v>
      </c>
      <c r="CG46" s="621"/>
      <c r="CH46" s="621"/>
      <c r="CI46" s="621"/>
      <c r="CJ46" s="621"/>
      <c r="CK46" s="621"/>
      <c r="CL46" s="621"/>
      <c r="CM46" s="621"/>
      <c r="CN46" s="621"/>
      <c r="CO46" s="621"/>
      <c r="CP46" s="621"/>
      <c r="CQ46" s="622"/>
      <c r="CR46" s="623">
        <v>4700339</v>
      </c>
      <c r="CS46" s="624"/>
      <c r="CT46" s="624"/>
      <c r="CU46" s="624"/>
      <c r="CV46" s="624"/>
      <c r="CW46" s="624"/>
      <c r="CX46" s="624"/>
      <c r="CY46" s="625"/>
      <c r="CZ46" s="628">
        <v>12.6</v>
      </c>
      <c r="DA46" s="629"/>
      <c r="DB46" s="629"/>
      <c r="DC46" s="635"/>
      <c r="DD46" s="632">
        <v>1243536</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2">
      <c r="B47" s="225"/>
      <c r="CD47" s="661"/>
      <c r="CE47" s="662"/>
      <c r="CF47" s="620" t="s">
        <v>350</v>
      </c>
      <c r="CG47" s="621"/>
      <c r="CH47" s="621"/>
      <c r="CI47" s="621"/>
      <c r="CJ47" s="621"/>
      <c r="CK47" s="621"/>
      <c r="CL47" s="621"/>
      <c r="CM47" s="621"/>
      <c r="CN47" s="621"/>
      <c r="CO47" s="621"/>
      <c r="CP47" s="621"/>
      <c r="CQ47" s="622"/>
      <c r="CR47" s="623" t="s">
        <v>122</v>
      </c>
      <c r="CS47" s="655"/>
      <c r="CT47" s="655"/>
      <c r="CU47" s="655"/>
      <c r="CV47" s="655"/>
      <c r="CW47" s="655"/>
      <c r="CX47" s="655"/>
      <c r="CY47" s="656"/>
      <c r="CZ47" s="628" t="s">
        <v>122</v>
      </c>
      <c r="DA47" s="653"/>
      <c r="DB47" s="653"/>
      <c r="DC47" s="657"/>
      <c r="DD47" s="632" t="s">
        <v>122</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ht="10.8" x14ac:dyDescent="0.2">
      <c r="B48" s="225"/>
      <c r="CD48" s="663"/>
      <c r="CE48" s="664"/>
      <c r="CF48" s="620" t="s">
        <v>351</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2">
      <c r="B49" s="225"/>
      <c r="CD49" s="644" t="s">
        <v>352</v>
      </c>
      <c r="CE49" s="645"/>
      <c r="CF49" s="645"/>
      <c r="CG49" s="645"/>
      <c r="CH49" s="645"/>
      <c r="CI49" s="645"/>
      <c r="CJ49" s="645"/>
      <c r="CK49" s="645"/>
      <c r="CL49" s="645"/>
      <c r="CM49" s="645"/>
      <c r="CN49" s="645"/>
      <c r="CO49" s="645"/>
      <c r="CP49" s="645"/>
      <c r="CQ49" s="646"/>
      <c r="CR49" s="695">
        <v>37319134</v>
      </c>
      <c r="CS49" s="682"/>
      <c r="CT49" s="682"/>
      <c r="CU49" s="682"/>
      <c r="CV49" s="682"/>
      <c r="CW49" s="682"/>
      <c r="CX49" s="682"/>
      <c r="CY49" s="711"/>
      <c r="CZ49" s="703">
        <v>100</v>
      </c>
      <c r="DA49" s="712"/>
      <c r="DB49" s="712"/>
      <c r="DC49" s="713"/>
      <c r="DD49" s="714">
        <v>22048707</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RLJbmRXQjfMb3TWG6XlElG9zDWqmWfPvJuFLLYR7LVp8T6AItNP+8XHA136SMuuVyciaoAjL83U2ESR/3wW1FQ==" saltValue="iZKf9hiMWBdu6hcQ0pSFh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21" t="s">
        <v>353</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354</v>
      </c>
      <c r="DK2" s="723"/>
      <c r="DL2" s="723"/>
      <c r="DM2" s="723"/>
      <c r="DN2" s="723"/>
      <c r="DO2" s="724"/>
      <c r="DP2" s="228"/>
      <c r="DQ2" s="722" t="s">
        <v>355</v>
      </c>
      <c r="DR2" s="723"/>
      <c r="DS2" s="723"/>
      <c r="DT2" s="723"/>
      <c r="DU2" s="723"/>
      <c r="DV2" s="723"/>
      <c r="DW2" s="723"/>
      <c r="DX2" s="723"/>
      <c r="DY2" s="723"/>
      <c r="DZ2" s="724"/>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25" t="s">
        <v>356</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357</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2">
      <c r="A5" s="727" t="s">
        <v>358</v>
      </c>
      <c r="B5" s="728"/>
      <c r="C5" s="728"/>
      <c r="D5" s="728"/>
      <c r="E5" s="728"/>
      <c r="F5" s="728"/>
      <c r="G5" s="728"/>
      <c r="H5" s="728"/>
      <c r="I5" s="728"/>
      <c r="J5" s="728"/>
      <c r="K5" s="728"/>
      <c r="L5" s="728"/>
      <c r="M5" s="728"/>
      <c r="N5" s="728"/>
      <c r="O5" s="728"/>
      <c r="P5" s="729"/>
      <c r="Q5" s="733" t="s">
        <v>359</v>
      </c>
      <c r="R5" s="734"/>
      <c r="S5" s="734"/>
      <c r="T5" s="734"/>
      <c r="U5" s="735"/>
      <c r="V5" s="733" t="s">
        <v>360</v>
      </c>
      <c r="W5" s="734"/>
      <c r="X5" s="734"/>
      <c r="Y5" s="734"/>
      <c r="Z5" s="735"/>
      <c r="AA5" s="733" t="s">
        <v>361</v>
      </c>
      <c r="AB5" s="734"/>
      <c r="AC5" s="734"/>
      <c r="AD5" s="734"/>
      <c r="AE5" s="734"/>
      <c r="AF5" s="739" t="s">
        <v>362</v>
      </c>
      <c r="AG5" s="734"/>
      <c r="AH5" s="734"/>
      <c r="AI5" s="734"/>
      <c r="AJ5" s="740"/>
      <c r="AK5" s="734" t="s">
        <v>363</v>
      </c>
      <c r="AL5" s="734"/>
      <c r="AM5" s="734"/>
      <c r="AN5" s="734"/>
      <c r="AO5" s="735"/>
      <c r="AP5" s="733" t="s">
        <v>364</v>
      </c>
      <c r="AQ5" s="734"/>
      <c r="AR5" s="734"/>
      <c r="AS5" s="734"/>
      <c r="AT5" s="735"/>
      <c r="AU5" s="733" t="s">
        <v>365</v>
      </c>
      <c r="AV5" s="734"/>
      <c r="AW5" s="734"/>
      <c r="AX5" s="734"/>
      <c r="AY5" s="740"/>
      <c r="AZ5" s="232"/>
      <c r="BA5" s="232"/>
      <c r="BB5" s="232"/>
      <c r="BC5" s="232"/>
      <c r="BD5" s="232"/>
      <c r="BE5" s="233"/>
      <c r="BF5" s="233"/>
      <c r="BG5" s="233"/>
      <c r="BH5" s="233"/>
      <c r="BI5" s="233"/>
      <c r="BJ5" s="233"/>
      <c r="BK5" s="233"/>
      <c r="BL5" s="233"/>
      <c r="BM5" s="233"/>
      <c r="BN5" s="233"/>
      <c r="BO5" s="233"/>
      <c r="BP5" s="233"/>
      <c r="BQ5" s="727" t="s">
        <v>366</v>
      </c>
      <c r="BR5" s="728"/>
      <c r="BS5" s="728"/>
      <c r="BT5" s="728"/>
      <c r="BU5" s="728"/>
      <c r="BV5" s="728"/>
      <c r="BW5" s="728"/>
      <c r="BX5" s="728"/>
      <c r="BY5" s="728"/>
      <c r="BZ5" s="728"/>
      <c r="CA5" s="728"/>
      <c r="CB5" s="728"/>
      <c r="CC5" s="728"/>
      <c r="CD5" s="728"/>
      <c r="CE5" s="728"/>
      <c r="CF5" s="728"/>
      <c r="CG5" s="729"/>
      <c r="CH5" s="733" t="s">
        <v>367</v>
      </c>
      <c r="CI5" s="734"/>
      <c r="CJ5" s="734"/>
      <c r="CK5" s="734"/>
      <c r="CL5" s="735"/>
      <c r="CM5" s="733" t="s">
        <v>368</v>
      </c>
      <c r="CN5" s="734"/>
      <c r="CO5" s="734"/>
      <c r="CP5" s="734"/>
      <c r="CQ5" s="735"/>
      <c r="CR5" s="733" t="s">
        <v>369</v>
      </c>
      <c r="CS5" s="734"/>
      <c r="CT5" s="734"/>
      <c r="CU5" s="734"/>
      <c r="CV5" s="735"/>
      <c r="CW5" s="733" t="s">
        <v>370</v>
      </c>
      <c r="CX5" s="734"/>
      <c r="CY5" s="734"/>
      <c r="CZ5" s="734"/>
      <c r="DA5" s="735"/>
      <c r="DB5" s="733" t="s">
        <v>371</v>
      </c>
      <c r="DC5" s="734"/>
      <c r="DD5" s="734"/>
      <c r="DE5" s="734"/>
      <c r="DF5" s="735"/>
      <c r="DG5" s="763" t="s">
        <v>372</v>
      </c>
      <c r="DH5" s="764"/>
      <c r="DI5" s="764"/>
      <c r="DJ5" s="764"/>
      <c r="DK5" s="765"/>
      <c r="DL5" s="763" t="s">
        <v>373</v>
      </c>
      <c r="DM5" s="764"/>
      <c r="DN5" s="764"/>
      <c r="DO5" s="764"/>
      <c r="DP5" s="765"/>
      <c r="DQ5" s="733" t="s">
        <v>374</v>
      </c>
      <c r="DR5" s="734"/>
      <c r="DS5" s="734"/>
      <c r="DT5" s="734"/>
      <c r="DU5" s="735"/>
      <c r="DV5" s="733" t="s">
        <v>365</v>
      </c>
      <c r="DW5" s="734"/>
      <c r="DX5" s="734"/>
      <c r="DY5" s="734"/>
      <c r="DZ5" s="740"/>
      <c r="EA5" s="234"/>
    </row>
    <row r="6" spans="1:131" s="235" customFormat="1" ht="26.25" customHeight="1" thickBot="1" x14ac:dyDescent="0.25">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2">
      <c r="A7" s="236">
        <v>1</v>
      </c>
      <c r="B7" s="749" t="s">
        <v>375</v>
      </c>
      <c r="C7" s="750"/>
      <c r="D7" s="750"/>
      <c r="E7" s="750"/>
      <c r="F7" s="750"/>
      <c r="G7" s="750"/>
      <c r="H7" s="750"/>
      <c r="I7" s="750"/>
      <c r="J7" s="750"/>
      <c r="K7" s="750"/>
      <c r="L7" s="750"/>
      <c r="M7" s="750"/>
      <c r="N7" s="750"/>
      <c r="O7" s="750"/>
      <c r="P7" s="751"/>
      <c r="Q7" s="752">
        <v>38159</v>
      </c>
      <c r="R7" s="753"/>
      <c r="S7" s="753"/>
      <c r="T7" s="753"/>
      <c r="U7" s="753"/>
      <c r="V7" s="753">
        <v>37355</v>
      </c>
      <c r="W7" s="753"/>
      <c r="X7" s="753"/>
      <c r="Y7" s="753"/>
      <c r="Z7" s="753"/>
      <c r="AA7" s="753">
        <v>804</v>
      </c>
      <c r="AB7" s="753"/>
      <c r="AC7" s="753"/>
      <c r="AD7" s="753"/>
      <c r="AE7" s="754"/>
      <c r="AF7" s="755">
        <v>655</v>
      </c>
      <c r="AG7" s="756"/>
      <c r="AH7" s="756"/>
      <c r="AI7" s="756"/>
      <c r="AJ7" s="757"/>
      <c r="AK7" s="758">
        <v>1969</v>
      </c>
      <c r="AL7" s="759"/>
      <c r="AM7" s="759"/>
      <c r="AN7" s="759"/>
      <c r="AO7" s="759"/>
      <c r="AP7" s="759">
        <v>35874</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553</v>
      </c>
      <c r="BT7" s="747"/>
      <c r="BU7" s="747"/>
      <c r="BV7" s="747"/>
      <c r="BW7" s="747"/>
      <c r="BX7" s="747"/>
      <c r="BY7" s="747"/>
      <c r="BZ7" s="747"/>
      <c r="CA7" s="747"/>
      <c r="CB7" s="747"/>
      <c r="CC7" s="747"/>
      <c r="CD7" s="747"/>
      <c r="CE7" s="747"/>
      <c r="CF7" s="747"/>
      <c r="CG7" s="762"/>
      <c r="CH7" s="743">
        <v>3</v>
      </c>
      <c r="CI7" s="744"/>
      <c r="CJ7" s="744"/>
      <c r="CK7" s="744"/>
      <c r="CL7" s="745"/>
      <c r="CM7" s="743">
        <v>1493</v>
      </c>
      <c r="CN7" s="744"/>
      <c r="CO7" s="744"/>
      <c r="CP7" s="744"/>
      <c r="CQ7" s="745"/>
      <c r="CR7" s="743">
        <v>10</v>
      </c>
      <c r="CS7" s="744"/>
      <c r="CT7" s="744"/>
      <c r="CU7" s="744"/>
      <c r="CV7" s="745"/>
      <c r="CW7" s="743" t="s">
        <v>557</v>
      </c>
      <c r="CX7" s="744"/>
      <c r="CY7" s="744"/>
      <c r="CZ7" s="744"/>
      <c r="DA7" s="745"/>
      <c r="DB7" s="743" t="s">
        <v>557</v>
      </c>
      <c r="DC7" s="744"/>
      <c r="DD7" s="744"/>
      <c r="DE7" s="744"/>
      <c r="DF7" s="745"/>
      <c r="DG7" s="743">
        <v>1727</v>
      </c>
      <c r="DH7" s="744"/>
      <c r="DI7" s="744"/>
      <c r="DJ7" s="744"/>
      <c r="DK7" s="745"/>
      <c r="DL7" s="743" t="s">
        <v>557</v>
      </c>
      <c r="DM7" s="744"/>
      <c r="DN7" s="744"/>
      <c r="DO7" s="744"/>
      <c r="DP7" s="745"/>
      <c r="DQ7" s="743">
        <v>892</v>
      </c>
      <c r="DR7" s="744"/>
      <c r="DS7" s="744"/>
      <c r="DT7" s="744"/>
      <c r="DU7" s="745"/>
      <c r="DV7" s="746"/>
      <c r="DW7" s="747"/>
      <c r="DX7" s="747"/>
      <c r="DY7" s="747"/>
      <c r="DZ7" s="748"/>
      <c r="EA7" s="234"/>
    </row>
    <row r="8" spans="1:131" s="235" customFormat="1" ht="26.25" customHeight="1" x14ac:dyDescent="0.2">
      <c r="A8" s="238">
        <v>2</v>
      </c>
      <c r="B8" s="780" t="s">
        <v>376</v>
      </c>
      <c r="C8" s="781"/>
      <c r="D8" s="781"/>
      <c r="E8" s="781"/>
      <c r="F8" s="781"/>
      <c r="G8" s="781"/>
      <c r="H8" s="781"/>
      <c r="I8" s="781"/>
      <c r="J8" s="781"/>
      <c r="K8" s="781"/>
      <c r="L8" s="781"/>
      <c r="M8" s="781"/>
      <c r="N8" s="781"/>
      <c r="O8" s="781"/>
      <c r="P8" s="782"/>
      <c r="Q8" s="783">
        <v>71</v>
      </c>
      <c r="R8" s="784"/>
      <c r="S8" s="784"/>
      <c r="T8" s="784"/>
      <c r="U8" s="784"/>
      <c r="V8" s="784">
        <v>66</v>
      </c>
      <c r="W8" s="784"/>
      <c r="X8" s="784"/>
      <c r="Y8" s="784"/>
      <c r="Z8" s="784"/>
      <c r="AA8" s="784">
        <v>5</v>
      </c>
      <c r="AB8" s="784"/>
      <c r="AC8" s="784"/>
      <c r="AD8" s="784"/>
      <c r="AE8" s="785"/>
      <c r="AF8" s="786">
        <v>5</v>
      </c>
      <c r="AG8" s="787"/>
      <c r="AH8" s="787"/>
      <c r="AI8" s="787"/>
      <c r="AJ8" s="788"/>
      <c r="AK8" s="769" t="s">
        <v>557</v>
      </c>
      <c r="AL8" s="770"/>
      <c r="AM8" s="770"/>
      <c r="AN8" s="770"/>
      <c r="AO8" s="770"/>
      <c r="AP8" s="770" t="s">
        <v>557</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554</v>
      </c>
      <c r="BT8" s="774"/>
      <c r="BU8" s="774"/>
      <c r="BV8" s="774"/>
      <c r="BW8" s="774"/>
      <c r="BX8" s="774"/>
      <c r="BY8" s="774"/>
      <c r="BZ8" s="774"/>
      <c r="CA8" s="774"/>
      <c r="CB8" s="774"/>
      <c r="CC8" s="774"/>
      <c r="CD8" s="774"/>
      <c r="CE8" s="774"/>
      <c r="CF8" s="774"/>
      <c r="CG8" s="775"/>
      <c r="CH8" s="776">
        <v>17</v>
      </c>
      <c r="CI8" s="777"/>
      <c r="CJ8" s="777"/>
      <c r="CK8" s="777"/>
      <c r="CL8" s="778"/>
      <c r="CM8" s="776">
        <v>72</v>
      </c>
      <c r="CN8" s="777"/>
      <c r="CO8" s="777"/>
      <c r="CP8" s="777"/>
      <c r="CQ8" s="778"/>
      <c r="CR8" s="776">
        <v>30</v>
      </c>
      <c r="CS8" s="777"/>
      <c r="CT8" s="777"/>
      <c r="CU8" s="777"/>
      <c r="CV8" s="778"/>
      <c r="CW8" s="776" t="s">
        <v>557</v>
      </c>
      <c r="CX8" s="777"/>
      <c r="CY8" s="777"/>
      <c r="CZ8" s="777"/>
      <c r="DA8" s="778"/>
      <c r="DB8" s="776" t="s">
        <v>557</v>
      </c>
      <c r="DC8" s="777"/>
      <c r="DD8" s="777"/>
      <c r="DE8" s="777"/>
      <c r="DF8" s="778"/>
      <c r="DG8" s="776" t="s">
        <v>557</v>
      </c>
      <c r="DH8" s="777"/>
      <c r="DI8" s="777"/>
      <c r="DJ8" s="777"/>
      <c r="DK8" s="778"/>
      <c r="DL8" s="776" t="s">
        <v>557</v>
      </c>
      <c r="DM8" s="777"/>
      <c r="DN8" s="777"/>
      <c r="DO8" s="777"/>
      <c r="DP8" s="778"/>
      <c r="DQ8" s="776" t="s">
        <v>557</v>
      </c>
      <c r="DR8" s="777"/>
      <c r="DS8" s="777"/>
      <c r="DT8" s="777"/>
      <c r="DU8" s="778"/>
      <c r="DV8" s="773"/>
      <c r="DW8" s="774"/>
      <c r="DX8" s="774"/>
      <c r="DY8" s="774"/>
      <c r="DZ8" s="779"/>
      <c r="EA8" s="234"/>
    </row>
    <row r="9" spans="1:131" s="235" customFormat="1" ht="26.25" customHeight="1" x14ac:dyDescent="0.2">
      <c r="A9" s="238">
        <v>3</v>
      </c>
      <c r="B9" s="780" t="s">
        <v>377</v>
      </c>
      <c r="C9" s="781"/>
      <c r="D9" s="781"/>
      <c r="E9" s="781"/>
      <c r="F9" s="781"/>
      <c r="G9" s="781"/>
      <c r="H9" s="781"/>
      <c r="I9" s="781"/>
      <c r="J9" s="781"/>
      <c r="K9" s="781"/>
      <c r="L9" s="781"/>
      <c r="M9" s="781"/>
      <c r="N9" s="781"/>
      <c r="O9" s="781"/>
      <c r="P9" s="782"/>
      <c r="Q9" s="783">
        <v>20</v>
      </c>
      <c r="R9" s="784"/>
      <c r="S9" s="784"/>
      <c r="T9" s="784"/>
      <c r="U9" s="784"/>
      <c r="V9" s="784">
        <v>18</v>
      </c>
      <c r="W9" s="784"/>
      <c r="X9" s="784"/>
      <c r="Y9" s="784"/>
      <c r="Z9" s="784"/>
      <c r="AA9" s="784">
        <v>2</v>
      </c>
      <c r="AB9" s="784"/>
      <c r="AC9" s="784"/>
      <c r="AD9" s="784"/>
      <c r="AE9" s="785"/>
      <c r="AF9" s="786">
        <v>2</v>
      </c>
      <c r="AG9" s="787"/>
      <c r="AH9" s="787"/>
      <c r="AI9" s="787"/>
      <c r="AJ9" s="788"/>
      <c r="AK9" s="769" t="s">
        <v>557</v>
      </c>
      <c r="AL9" s="770"/>
      <c r="AM9" s="770"/>
      <c r="AN9" s="770"/>
      <c r="AO9" s="770"/>
      <c r="AP9" s="770" t="s">
        <v>557</v>
      </c>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t="s">
        <v>555</v>
      </c>
      <c r="BT9" s="774"/>
      <c r="BU9" s="774"/>
      <c r="BV9" s="774"/>
      <c r="BW9" s="774"/>
      <c r="BX9" s="774"/>
      <c r="BY9" s="774"/>
      <c r="BZ9" s="774"/>
      <c r="CA9" s="774"/>
      <c r="CB9" s="774"/>
      <c r="CC9" s="774"/>
      <c r="CD9" s="774"/>
      <c r="CE9" s="774"/>
      <c r="CF9" s="774"/>
      <c r="CG9" s="775"/>
      <c r="CH9" s="776">
        <v>-30</v>
      </c>
      <c r="CI9" s="777"/>
      <c r="CJ9" s="777"/>
      <c r="CK9" s="777"/>
      <c r="CL9" s="778"/>
      <c r="CM9" s="776">
        <v>394</v>
      </c>
      <c r="CN9" s="777"/>
      <c r="CO9" s="777"/>
      <c r="CP9" s="777"/>
      <c r="CQ9" s="778"/>
      <c r="CR9" s="776">
        <v>10</v>
      </c>
      <c r="CS9" s="777"/>
      <c r="CT9" s="777"/>
      <c r="CU9" s="777"/>
      <c r="CV9" s="778"/>
      <c r="CW9" s="776" t="s">
        <v>557</v>
      </c>
      <c r="CX9" s="777"/>
      <c r="CY9" s="777"/>
      <c r="CZ9" s="777"/>
      <c r="DA9" s="778"/>
      <c r="DB9" s="776" t="s">
        <v>557</v>
      </c>
      <c r="DC9" s="777"/>
      <c r="DD9" s="777"/>
      <c r="DE9" s="777"/>
      <c r="DF9" s="778"/>
      <c r="DG9" s="776" t="s">
        <v>557</v>
      </c>
      <c r="DH9" s="777"/>
      <c r="DI9" s="777"/>
      <c r="DJ9" s="777"/>
      <c r="DK9" s="778"/>
      <c r="DL9" s="776" t="s">
        <v>557</v>
      </c>
      <c r="DM9" s="777"/>
      <c r="DN9" s="777"/>
      <c r="DO9" s="777"/>
      <c r="DP9" s="778"/>
      <c r="DQ9" s="776" t="s">
        <v>557</v>
      </c>
      <c r="DR9" s="777"/>
      <c r="DS9" s="777"/>
      <c r="DT9" s="777"/>
      <c r="DU9" s="778"/>
      <c r="DV9" s="773"/>
      <c r="DW9" s="774"/>
      <c r="DX9" s="774"/>
      <c r="DY9" s="774"/>
      <c r="DZ9" s="779"/>
      <c r="EA9" s="234"/>
    </row>
    <row r="10" spans="1:131" s="235" customFormat="1" ht="26.25" customHeight="1" x14ac:dyDescent="0.2">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t="s">
        <v>556</v>
      </c>
      <c r="BT10" s="774"/>
      <c r="BU10" s="774"/>
      <c r="BV10" s="774"/>
      <c r="BW10" s="774"/>
      <c r="BX10" s="774"/>
      <c r="BY10" s="774"/>
      <c r="BZ10" s="774"/>
      <c r="CA10" s="774"/>
      <c r="CB10" s="774"/>
      <c r="CC10" s="774"/>
      <c r="CD10" s="774"/>
      <c r="CE10" s="774"/>
      <c r="CF10" s="774"/>
      <c r="CG10" s="775"/>
      <c r="CH10" s="776">
        <v>-5</v>
      </c>
      <c r="CI10" s="777"/>
      <c r="CJ10" s="777"/>
      <c r="CK10" s="777"/>
      <c r="CL10" s="778"/>
      <c r="CM10" s="776">
        <v>78</v>
      </c>
      <c r="CN10" s="777"/>
      <c r="CO10" s="777"/>
      <c r="CP10" s="777"/>
      <c r="CQ10" s="778"/>
      <c r="CR10" s="776">
        <v>16</v>
      </c>
      <c r="CS10" s="777"/>
      <c r="CT10" s="777"/>
      <c r="CU10" s="777"/>
      <c r="CV10" s="778"/>
      <c r="CW10" s="776">
        <v>4</v>
      </c>
      <c r="CX10" s="777"/>
      <c r="CY10" s="777"/>
      <c r="CZ10" s="777"/>
      <c r="DA10" s="778"/>
      <c r="DB10" s="776" t="s">
        <v>557</v>
      </c>
      <c r="DC10" s="777"/>
      <c r="DD10" s="777"/>
      <c r="DE10" s="777"/>
      <c r="DF10" s="778"/>
      <c r="DG10" s="776" t="s">
        <v>557</v>
      </c>
      <c r="DH10" s="777"/>
      <c r="DI10" s="777"/>
      <c r="DJ10" s="777"/>
      <c r="DK10" s="778"/>
      <c r="DL10" s="776" t="s">
        <v>557</v>
      </c>
      <c r="DM10" s="777"/>
      <c r="DN10" s="777"/>
      <c r="DO10" s="777"/>
      <c r="DP10" s="778"/>
      <c r="DQ10" s="776" t="s">
        <v>557</v>
      </c>
      <c r="DR10" s="777"/>
      <c r="DS10" s="777"/>
      <c r="DT10" s="777"/>
      <c r="DU10" s="778"/>
      <c r="DV10" s="773"/>
      <c r="DW10" s="774"/>
      <c r="DX10" s="774"/>
      <c r="DY10" s="774"/>
      <c r="DZ10" s="779"/>
      <c r="EA10" s="234"/>
    </row>
    <row r="11" spans="1:131" s="235" customFormat="1" ht="26.25" customHeight="1" x14ac:dyDescent="0.2">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2">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2">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2">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2">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2">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2">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2">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2">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2">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5">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2">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378</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5">
      <c r="A23" s="240" t="s">
        <v>379</v>
      </c>
      <c r="B23" s="789" t="s">
        <v>380</v>
      </c>
      <c r="C23" s="790"/>
      <c r="D23" s="790"/>
      <c r="E23" s="790"/>
      <c r="F23" s="790"/>
      <c r="G23" s="790"/>
      <c r="H23" s="790"/>
      <c r="I23" s="790"/>
      <c r="J23" s="790"/>
      <c r="K23" s="790"/>
      <c r="L23" s="790"/>
      <c r="M23" s="790"/>
      <c r="N23" s="790"/>
      <c r="O23" s="790"/>
      <c r="P23" s="791"/>
      <c r="Q23" s="792">
        <v>38123</v>
      </c>
      <c r="R23" s="793"/>
      <c r="S23" s="793"/>
      <c r="T23" s="793"/>
      <c r="U23" s="793"/>
      <c r="V23" s="793">
        <v>37319</v>
      </c>
      <c r="W23" s="793"/>
      <c r="X23" s="793"/>
      <c r="Y23" s="793"/>
      <c r="Z23" s="793"/>
      <c r="AA23" s="793">
        <v>804</v>
      </c>
      <c r="AB23" s="793"/>
      <c r="AC23" s="793"/>
      <c r="AD23" s="793"/>
      <c r="AE23" s="794"/>
      <c r="AF23" s="795">
        <v>655</v>
      </c>
      <c r="AG23" s="793"/>
      <c r="AH23" s="793"/>
      <c r="AI23" s="793"/>
      <c r="AJ23" s="796"/>
      <c r="AK23" s="797"/>
      <c r="AL23" s="798"/>
      <c r="AM23" s="798"/>
      <c r="AN23" s="798"/>
      <c r="AO23" s="798"/>
      <c r="AP23" s="793">
        <v>35874</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2">
      <c r="A24" s="808" t="s">
        <v>381</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5">
      <c r="A25" s="725" t="s">
        <v>382</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2">
      <c r="A26" s="727" t="s">
        <v>358</v>
      </c>
      <c r="B26" s="728"/>
      <c r="C26" s="728"/>
      <c r="D26" s="728"/>
      <c r="E26" s="728"/>
      <c r="F26" s="728"/>
      <c r="G26" s="728"/>
      <c r="H26" s="728"/>
      <c r="I26" s="728"/>
      <c r="J26" s="728"/>
      <c r="K26" s="728"/>
      <c r="L26" s="728"/>
      <c r="M26" s="728"/>
      <c r="N26" s="728"/>
      <c r="O26" s="728"/>
      <c r="P26" s="729"/>
      <c r="Q26" s="733" t="s">
        <v>383</v>
      </c>
      <c r="R26" s="734"/>
      <c r="S26" s="734"/>
      <c r="T26" s="734"/>
      <c r="U26" s="735"/>
      <c r="V26" s="733" t="s">
        <v>384</v>
      </c>
      <c r="W26" s="734"/>
      <c r="X26" s="734"/>
      <c r="Y26" s="734"/>
      <c r="Z26" s="735"/>
      <c r="AA26" s="733" t="s">
        <v>385</v>
      </c>
      <c r="AB26" s="734"/>
      <c r="AC26" s="734"/>
      <c r="AD26" s="734"/>
      <c r="AE26" s="734"/>
      <c r="AF26" s="814" t="s">
        <v>386</v>
      </c>
      <c r="AG26" s="815"/>
      <c r="AH26" s="815"/>
      <c r="AI26" s="815"/>
      <c r="AJ26" s="816"/>
      <c r="AK26" s="734" t="s">
        <v>387</v>
      </c>
      <c r="AL26" s="734"/>
      <c r="AM26" s="734"/>
      <c r="AN26" s="734"/>
      <c r="AO26" s="735"/>
      <c r="AP26" s="733" t="s">
        <v>388</v>
      </c>
      <c r="AQ26" s="734"/>
      <c r="AR26" s="734"/>
      <c r="AS26" s="734"/>
      <c r="AT26" s="735"/>
      <c r="AU26" s="733" t="s">
        <v>389</v>
      </c>
      <c r="AV26" s="734"/>
      <c r="AW26" s="734"/>
      <c r="AX26" s="734"/>
      <c r="AY26" s="735"/>
      <c r="AZ26" s="733" t="s">
        <v>390</v>
      </c>
      <c r="BA26" s="734"/>
      <c r="BB26" s="734"/>
      <c r="BC26" s="734"/>
      <c r="BD26" s="735"/>
      <c r="BE26" s="733" t="s">
        <v>365</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5">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2">
      <c r="A28" s="242">
        <v>1</v>
      </c>
      <c r="B28" s="749" t="s">
        <v>391</v>
      </c>
      <c r="C28" s="750"/>
      <c r="D28" s="750"/>
      <c r="E28" s="750"/>
      <c r="F28" s="750"/>
      <c r="G28" s="750"/>
      <c r="H28" s="750"/>
      <c r="I28" s="750"/>
      <c r="J28" s="750"/>
      <c r="K28" s="750"/>
      <c r="L28" s="750"/>
      <c r="M28" s="750"/>
      <c r="N28" s="750"/>
      <c r="O28" s="750"/>
      <c r="P28" s="751"/>
      <c r="Q28" s="822">
        <v>6739</v>
      </c>
      <c r="R28" s="823"/>
      <c r="S28" s="823"/>
      <c r="T28" s="823"/>
      <c r="U28" s="823"/>
      <c r="V28" s="823">
        <v>6718</v>
      </c>
      <c r="W28" s="823"/>
      <c r="X28" s="823"/>
      <c r="Y28" s="823"/>
      <c r="Z28" s="823"/>
      <c r="AA28" s="823">
        <v>21</v>
      </c>
      <c r="AB28" s="823"/>
      <c r="AC28" s="823"/>
      <c r="AD28" s="823"/>
      <c r="AE28" s="824"/>
      <c r="AF28" s="825">
        <v>21</v>
      </c>
      <c r="AG28" s="823"/>
      <c r="AH28" s="823"/>
      <c r="AI28" s="823"/>
      <c r="AJ28" s="826"/>
      <c r="AK28" s="827">
        <v>537</v>
      </c>
      <c r="AL28" s="828"/>
      <c r="AM28" s="828"/>
      <c r="AN28" s="828"/>
      <c r="AO28" s="828"/>
      <c r="AP28" s="828" t="s">
        <v>557</v>
      </c>
      <c r="AQ28" s="828"/>
      <c r="AR28" s="828"/>
      <c r="AS28" s="828"/>
      <c r="AT28" s="828"/>
      <c r="AU28" s="828" t="s">
        <v>557</v>
      </c>
      <c r="AV28" s="828"/>
      <c r="AW28" s="828"/>
      <c r="AX28" s="828"/>
      <c r="AY28" s="828"/>
      <c r="AZ28" s="829" t="s">
        <v>557</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2">
      <c r="A29" s="242">
        <v>2</v>
      </c>
      <c r="B29" s="780" t="s">
        <v>392</v>
      </c>
      <c r="C29" s="781"/>
      <c r="D29" s="781"/>
      <c r="E29" s="781"/>
      <c r="F29" s="781"/>
      <c r="G29" s="781"/>
      <c r="H29" s="781"/>
      <c r="I29" s="781"/>
      <c r="J29" s="781"/>
      <c r="K29" s="781"/>
      <c r="L29" s="781"/>
      <c r="M29" s="781"/>
      <c r="N29" s="781"/>
      <c r="O29" s="781"/>
      <c r="P29" s="782"/>
      <c r="Q29" s="783">
        <v>5824</v>
      </c>
      <c r="R29" s="784"/>
      <c r="S29" s="784"/>
      <c r="T29" s="784"/>
      <c r="U29" s="784"/>
      <c r="V29" s="784">
        <v>5750</v>
      </c>
      <c r="W29" s="784"/>
      <c r="X29" s="784"/>
      <c r="Y29" s="784"/>
      <c r="Z29" s="784"/>
      <c r="AA29" s="784">
        <v>75</v>
      </c>
      <c r="AB29" s="784"/>
      <c r="AC29" s="784"/>
      <c r="AD29" s="784"/>
      <c r="AE29" s="785"/>
      <c r="AF29" s="786">
        <v>75</v>
      </c>
      <c r="AG29" s="787"/>
      <c r="AH29" s="787"/>
      <c r="AI29" s="787"/>
      <c r="AJ29" s="788"/>
      <c r="AK29" s="834">
        <v>875</v>
      </c>
      <c r="AL29" s="830"/>
      <c r="AM29" s="830"/>
      <c r="AN29" s="830"/>
      <c r="AO29" s="830"/>
      <c r="AP29" s="830" t="s">
        <v>557</v>
      </c>
      <c r="AQ29" s="830"/>
      <c r="AR29" s="830"/>
      <c r="AS29" s="830"/>
      <c r="AT29" s="830"/>
      <c r="AU29" s="830" t="s">
        <v>557</v>
      </c>
      <c r="AV29" s="830"/>
      <c r="AW29" s="830"/>
      <c r="AX29" s="830"/>
      <c r="AY29" s="830"/>
      <c r="AZ29" s="831" t="s">
        <v>557</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2">
      <c r="A30" s="242">
        <v>3</v>
      </c>
      <c r="B30" s="780" t="s">
        <v>393</v>
      </c>
      <c r="C30" s="781"/>
      <c r="D30" s="781"/>
      <c r="E30" s="781"/>
      <c r="F30" s="781"/>
      <c r="G30" s="781"/>
      <c r="H30" s="781"/>
      <c r="I30" s="781"/>
      <c r="J30" s="781"/>
      <c r="K30" s="781"/>
      <c r="L30" s="781"/>
      <c r="M30" s="781"/>
      <c r="N30" s="781"/>
      <c r="O30" s="781"/>
      <c r="P30" s="782"/>
      <c r="Q30" s="783">
        <v>36</v>
      </c>
      <c r="R30" s="784"/>
      <c r="S30" s="784"/>
      <c r="T30" s="784"/>
      <c r="U30" s="784"/>
      <c r="V30" s="784">
        <v>36</v>
      </c>
      <c r="W30" s="784"/>
      <c r="X30" s="784"/>
      <c r="Y30" s="784"/>
      <c r="Z30" s="784"/>
      <c r="AA30" s="784" t="s">
        <v>492</v>
      </c>
      <c r="AB30" s="784"/>
      <c r="AC30" s="784"/>
      <c r="AD30" s="784"/>
      <c r="AE30" s="785"/>
      <c r="AF30" s="786" t="s">
        <v>122</v>
      </c>
      <c r="AG30" s="787"/>
      <c r="AH30" s="787"/>
      <c r="AI30" s="787"/>
      <c r="AJ30" s="788"/>
      <c r="AK30" s="834">
        <v>5</v>
      </c>
      <c r="AL30" s="830"/>
      <c r="AM30" s="830"/>
      <c r="AN30" s="830"/>
      <c r="AO30" s="830"/>
      <c r="AP30" s="830" t="s">
        <v>557</v>
      </c>
      <c r="AQ30" s="830"/>
      <c r="AR30" s="830"/>
      <c r="AS30" s="830"/>
      <c r="AT30" s="830"/>
      <c r="AU30" s="830" t="s">
        <v>557</v>
      </c>
      <c r="AV30" s="830"/>
      <c r="AW30" s="830"/>
      <c r="AX30" s="830"/>
      <c r="AY30" s="830"/>
      <c r="AZ30" s="831" t="s">
        <v>557</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2">
      <c r="A31" s="242">
        <v>4</v>
      </c>
      <c r="B31" s="780" t="s">
        <v>394</v>
      </c>
      <c r="C31" s="781"/>
      <c r="D31" s="781"/>
      <c r="E31" s="781"/>
      <c r="F31" s="781"/>
      <c r="G31" s="781"/>
      <c r="H31" s="781"/>
      <c r="I31" s="781"/>
      <c r="J31" s="781"/>
      <c r="K31" s="781"/>
      <c r="L31" s="781"/>
      <c r="M31" s="781"/>
      <c r="N31" s="781"/>
      <c r="O31" s="781"/>
      <c r="P31" s="782"/>
      <c r="Q31" s="783">
        <v>1064</v>
      </c>
      <c r="R31" s="784"/>
      <c r="S31" s="784"/>
      <c r="T31" s="784"/>
      <c r="U31" s="784"/>
      <c r="V31" s="784">
        <v>1061</v>
      </c>
      <c r="W31" s="784"/>
      <c r="X31" s="784"/>
      <c r="Y31" s="784"/>
      <c r="Z31" s="784"/>
      <c r="AA31" s="784">
        <v>3</v>
      </c>
      <c r="AB31" s="784"/>
      <c r="AC31" s="784"/>
      <c r="AD31" s="784"/>
      <c r="AE31" s="785"/>
      <c r="AF31" s="786">
        <v>3</v>
      </c>
      <c r="AG31" s="787"/>
      <c r="AH31" s="787"/>
      <c r="AI31" s="787"/>
      <c r="AJ31" s="788"/>
      <c r="AK31" s="834">
        <v>173</v>
      </c>
      <c r="AL31" s="830"/>
      <c r="AM31" s="830"/>
      <c r="AN31" s="830"/>
      <c r="AO31" s="830"/>
      <c r="AP31" s="830" t="s">
        <v>557</v>
      </c>
      <c r="AQ31" s="830"/>
      <c r="AR31" s="830"/>
      <c r="AS31" s="830"/>
      <c r="AT31" s="830"/>
      <c r="AU31" s="830" t="s">
        <v>557</v>
      </c>
      <c r="AV31" s="830"/>
      <c r="AW31" s="830"/>
      <c r="AX31" s="830"/>
      <c r="AY31" s="830"/>
      <c r="AZ31" s="831" t="s">
        <v>557</v>
      </c>
      <c r="BA31" s="831"/>
      <c r="BB31" s="831"/>
      <c r="BC31" s="831"/>
      <c r="BD31" s="831"/>
      <c r="BE31" s="832"/>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2">
      <c r="A32" s="242">
        <v>5</v>
      </c>
      <c r="B32" s="780" t="s">
        <v>395</v>
      </c>
      <c r="C32" s="781"/>
      <c r="D32" s="781"/>
      <c r="E32" s="781"/>
      <c r="F32" s="781"/>
      <c r="G32" s="781"/>
      <c r="H32" s="781"/>
      <c r="I32" s="781"/>
      <c r="J32" s="781"/>
      <c r="K32" s="781"/>
      <c r="L32" s="781"/>
      <c r="M32" s="781"/>
      <c r="N32" s="781"/>
      <c r="O32" s="781"/>
      <c r="P32" s="782"/>
      <c r="Q32" s="783">
        <v>2151</v>
      </c>
      <c r="R32" s="784"/>
      <c r="S32" s="784"/>
      <c r="T32" s="784"/>
      <c r="U32" s="784"/>
      <c r="V32" s="784">
        <v>2144</v>
      </c>
      <c r="W32" s="784"/>
      <c r="X32" s="784"/>
      <c r="Y32" s="784"/>
      <c r="Z32" s="784"/>
      <c r="AA32" s="784">
        <v>7</v>
      </c>
      <c r="AB32" s="784"/>
      <c r="AC32" s="784"/>
      <c r="AD32" s="784"/>
      <c r="AE32" s="785"/>
      <c r="AF32" s="786">
        <v>482</v>
      </c>
      <c r="AG32" s="787"/>
      <c r="AH32" s="787"/>
      <c r="AI32" s="787"/>
      <c r="AJ32" s="788"/>
      <c r="AK32" s="834">
        <v>521</v>
      </c>
      <c r="AL32" s="830"/>
      <c r="AM32" s="830"/>
      <c r="AN32" s="830"/>
      <c r="AO32" s="830"/>
      <c r="AP32" s="830">
        <v>10671</v>
      </c>
      <c r="AQ32" s="830"/>
      <c r="AR32" s="830"/>
      <c r="AS32" s="830"/>
      <c r="AT32" s="830"/>
      <c r="AU32" s="830">
        <v>3970</v>
      </c>
      <c r="AV32" s="830"/>
      <c r="AW32" s="830"/>
      <c r="AX32" s="830"/>
      <c r="AY32" s="830"/>
      <c r="AZ32" s="831" t="s">
        <v>557</v>
      </c>
      <c r="BA32" s="831"/>
      <c r="BB32" s="831"/>
      <c r="BC32" s="831"/>
      <c r="BD32" s="831"/>
      <c r="BE32" s="832" t="s">
        <v>396</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2">
      <c r="A33" s="242">
        <v>6</v>
      </c>
      <c r="B33" s="780" t="s">
        <v>397</v>
      </c>
      <c r="C33" s="781"/>
      <c r="D33" s="781"/>
      <c r="E33" s="781"/>
      <c r="F33" s="781"/>
      <c r="G33" s="781"/>
      <c r="H33" s="781"/>
      <c r="I33" s="781"/>
      <c r="J33" s="781"/>
      <c r="K33" s="781"/>
      <c r="L33" s="781"/>
      <c r="M33" s="781"/>
      <c r="N33" s="781"/>
      <c r="O33" s="781"/>
      <c r="P33" s="782"/>
      <c r="Q33" s="783">
        <v>1464</v>
      </c>
      <c r="R33" s="784"/>
      <c r="S33" s="784"/>
      <c r="T33" s="784"/>
      <c r="U33" s="784"/>
      <c r="V33" s="784">
        <v>1341</v>
      </c>
      <c r="W33" s="784"/>
      <c r="X33" s="784"/>
      <c r="Y33" s="784"/>
      <c r="Z33" s="784"/>
      <c r="AA33" s="784">
        <v>123</v>
      </c>
      <c r="AB33" s="784"/>
      <c r="AC33" s="784"/>
      <c r="AD33" s="784"/>
      <c r="AE33" s="785"/>
      <c r="AF33" s="786">
        <v>785</v>
      </c>
      <c r="AG33" s="787"/>
      <c r="AH33" s="787"/>
      <c r="AI33" s="787"/>
      <c r="AJ33" s="788"/>
      <c r="AK33" s="834">
        <v>46</v>
      </c>
      <c r="AL33" s="830"/>
      <c r="AM33" s="830"/>
      <c r="AN33" s="830"/>
      <c r="AO33" s="830"/>
      <c r="AP33" s="830">
        <v>3676</v>
      </c>
      <c r="AQ33" s="830"/>
      <c r="AR33" s="830"/>
      <c r="AS33" s="830"/>
      <c r="AT33" s="830"/>
      <c r="AU33" s="830">
        <v>26</v>
      </c>
      <c r="AV33" s="830"/>
      <c r="AW33" s="830"/>
      <c r="AX33" s="830"/>
      <c r="AY33" s="830"/>
      <c r="AZ33" s="831" t="s">
        <v>557</v>
      </c>
      <c r="BA33" s="831"/>
      <c r="BB33" s="831"/>
      <c r="BC33" s="831"/>
      <c r="BD33" s="831"/>
      <c r="BE33" s="832" t="s">
        <v>396</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2">
      <c r="A34" s="242">
        <v>7</v>
      </c>
      <c r="B34" s="780" t="s">
        <v>398</v>
      </c>
      <c r="C34" s="781"/>
      <c r="D34" s="781"/>
      <c r="E34" s="781"/>
      <c r="F34" s="781"/>
      <c r="G34" s="781"/>
      <c r="H34" s="781"/>
      <c r="I34" s="781"/>
      <c r="J34" s="781"/>
      <c r="K34" s="781"/>
      <c r="L34" s="781"/>
      <c r="M34" s="781"/>
      <c r="N34" s="781"/>
      <c r="O34" s="781"/>
      <c r="P34" s="782"/>
      <c r="Q34" s="783">
        <v>407</v>
      </c>
      <c r="R34" s="784"/>
      <c r="S34" s="784"/>
      <c r="T34" s="784"/>
      <c r="U34" s="784"/>
      <c r="V34" s="784">
        <v>535</v>
      </c>
      <c r="W34" s="784"/>
      <c r="X34" s="784"/>
      <c r="Y34" s="784"/>
      <c r="Z34" s="784"/>
      <c r="AA34" s="784">
        <v>128</v>
      </c>
      <c r="AB34" s="784"/>
      <c r="AC34" s="784"/>
      <c r="AD34" s="784"/>
      <c r="AE34" s="785"/>
      <c r="AF34" s="786">
        <v>35</v>
      </c>
      <c r="AG34" s="787"/>
      <c r="AH34" s="787"/>
      <c r="AI34" s="787"/>
      <c r="AJ34" s="788"/>
      <c r="AK34" s="834">
        <v>325</v>
      </c>
      <c r="AL34" s="830"/>
      <c r="AM34" s="830"/>
      <c r="AN34" s="830"/>
      <c r="AO34" s="830"/>
      <c r="AP34" s="830">
        <v>1772</v>
      </c>
      <c r="AQ34" s="830"/>
      <c r="AR34" s="830"/>
      <c r="AS34" s="830"/>
      <c r="AT34" s="830"/>
      <c r="AU34" s="830">
        <v>1570</v>
      </c>
      <c r="AV34" s="830"/>
      <c r="AW34" s="830"/>
      <c r="AX34" s="830"/>
      <c r="AY34" s="830"/>
      <c r="AZ34" s="831" t="s">
        <v>557</v>
      </c>
      <c r="BA34" s="831"/>
      <c r="BB34" s="831"/>
      <c r="BC34" s="831"/>
      <c r="BD34" s="831"/>
      <c r="BE34" s="832" t="s">
        <v>396</v>
      </c>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2">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2">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2">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2">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2">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2">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2">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2">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2">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2">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2">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2">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2">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2">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2">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2">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2">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2">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2">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2">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2">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2">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2">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2">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2">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2">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5">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2">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399</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5">
      <c r="A63" s="240" t="s">
        <v>379</v>
      </c>
      <c r="B63" s="789" t="s">
        <v>400</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1401</v>
      </c>
      <c r="AG63" s="844"/>
      <c r="AH63" s="844"/>
      <c r="AI63" s="844"/>
      <c r="AJ63" s="845"/>
      <c r="AK63" s="846"/>
      <c r="AL63" s="841"/>
      <c r="AM63" s="841"/>
      <c r="AN63" s="841"/>
      <c r="AO63" s="841"/>
      <c r="AP63" s="844">
        <v>16119</v>
      </c>
      <c r="AQ63" s="844"/>
      <c r="AR63" s="844"/>
      <c r="AS63" s="844"/>
      <c r="AT63" s="844"/>
      <c r="AU63" s="844">
        <v>5566</v>
      </c>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5">
      <c r="A65" s="232" t="s">
        <v>401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2">
      <c r="A66" s="727" t="s">
        <v>402</v>
      </c>
      <c r="B66" s="728"/>
      <c r="C66" s="728"/>
      <c r="D66" s="728"/>
      <c r="E66" s="728"/>
      <c r="F66" s="728"/>
      <c r="G66" s="728"/>
      <c r="H66" s="728"/>
      <c r="I66" s="728"/>
      <c r="J66" s="728"/>
      <c r="K66" s="728"/>
      <c r="L66" s="728"/>
      <c r="M66" s="728"/>
      <c r="N66" s="728"/>
      <c r="O66" s="728"/>
      <c r="P66" s="729"/>
      <c r="Q66" s="733" t="s">
        <v>383</v>
      </c>
      <c r="R66" s="734"/>
      <c r="S66" s="734"/>
      <c r="T66" s="734"/>
      <c r="U66" s="735"/>
      <c r="V66" s="733" t="s">
        <v>384</v>
      </c>
      <c r="W66" s="734"/>
      <c r="X66" s="734"/>
      <c r="Y66" s="734"/>
      <c r="Z66" s="735"/>
      <c r="AA66" s="733" t="s">
        <v>385</v>
      </c>
      <c r="AB66" s="734"/>
      <c r="AC66" s="734"/>
      <c r="AD66" s="734"/>
      <c r="AE66" s="735"/>
      <c r="AF66" s="854" t="s">
        <v>386</v>
      </c>
      <c r="AG66" s="815"/>
      <c r="AH66" s="815"/>
      <c r="AI66" s="815"/>
      <c r="AJ66" s="855"/>
      <c r="AK66" s="733" t="s">
        <v>387</v>
      </c>
      <c r="AL66" s="728"/>
      <c r="AM66" s="728"/>
      <c r="AN66" s="728"/>
      <c r="AO66" s="729"/>
      <c r="AP66" s="733" t="s">
        <v>388</v>
      </c>
      <c r="AQ66" s="734"/>
      <c r="AR66" s="734"/>
      <c r="AS66" s="734"/>
      <c r="AT66" s="735"/>
      <c r="AU66" s="733" t="s">
        <v>403</v>
      </c>
      <c r="AV66" s="734"/>
      <c r="AW66" s="734"/>
      <c r="AX66" s="734"/>
      <c r="AY66" s="735"/>
      <c r="AZ66" s="733" t="s">
        <v>365</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5">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2">
      <c r="A68" s="236">
        <v>1</v>
      </c>
      <c r="B68" s="869" t="s">
        <v>558</v>
      </c>
      <c r="C68" s="870"/>
      <c r="D68" s="870"/>
      <c r="E68" s="870"/>
      <c r="F68" s="870"/>
      <c r="G68" s="870"/>
      <c r="H68" s="870"/>
      <c r="I68" s="870"/>
      <c r="J68" s="870"/>
      <c r="K68" s="870"/>
      <c r="L68" s="870"/>
      <c r="M68" s="870"/>
      <c r="N68" s="870"/>
      <c r="O68" s="870"/>
      <c r="P68" s="871"/>
      <c r="Q68" s="872">
        <v>5336</v>
      </c>
      <c r="R68" s="866"/>
      <c r="S68" s="866"/>
      <c r="T68" s="866"/>
      <c r="U68" s="866"/>
      <c r="V68" s="866">
        <v>5234</v>
      </c>
      <c r="W68" s="866"/>
      <c r="X68" s="866"/>
      <c r="Y68" s="866"/>
      <c r="Z68" s="866"/>
      <c r="AA68" s="866">
        <v>102</v>
      </c>
      <c r="AB68" s="866"/>
      <c r="AC68" s="866"/>
      <c r="AD68" s="866"/>
      <c r="AE68" s="866"/>
      <c r="AF68" s="866">
        <v>72</v>
      </c>
      <c r="AG68" s="866"/>
      <c r="AH68" s="866"/>
      <c r="AI68" s="866"/>
      <c r="AJ68" s="866"/>
      <c r="AK68" s="866">
        <v>156</v>
      </c>
      <c r="AL68" s="866"/>
      <c r="AM68" s="866"/>
      <c r="AN68" s="866"/>
      <c r="AO68" s="866"/>
      <c r="AP68" s="866">
        <v>3191</v>
      </c>
      <c r="AQ68" s="866"/>
      <c r="AR68" s="866"/>
      <c r="AS68" s="866"/>
      <c r="AT68" s="866"/>
      <c r="AU68" s="866">
        <v>763</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2">
      <c r="A69" s="238">
        <v>2</v>
      </c>
      <c r="B69" s="873" t="s">
        <v>559</v>
      </c>
      <c r="C69" s="874"/>
      <c r="D69" s="874"/>
      <c r="E69" s="874"/>
      <c r="F69" s="874"/>
      <c r="G69" s="874"/>
      <c r="H69" s="874"/>
      <c r="I69" s="874"/>
      <c r="J69" s="874"/>
      <c r="K69" s="874"/>
      <c r="L69" s="874"/>
      <c r="M69" s="874"/>
      <c r="N69" s="874"/>
      <c r="O69" s="874"/>
      <c r="P69" s="875"/>
      <c r="Q69" s="876">
        <v>184</v>
      </c>
      <c r="R69" s="830"/>
      <c r="S69" s="830"/>
      <c r="T69" s="830"/>
      <c r="U69" s="830"/>
      <c r="V69" s="830">
        <v>176</v>
      </c>
      <c r="W69" s="830"/>
      <c r="X69" s="830"/>
      <c r="Y69" s="830"/>
      <c r="Z69" s="830"/>
      <c r="AA69" s="830">
        <v>8</v>
      </c>
      <c r="AB69" s="830"/>
      <c r="AC69" s="830"/>
      <c r="AD69" s="830"/>
      <c r="AE69" s="830"/>
      <c r="AF69" s="830">
        <v>8</v>
      </c>
      <c r="AG69" s="830"/>
      <c r="AH69" s="830"/>
      <c r="AI69" s="830"/>
      <c r="AJ69" s="830"/>
      <c r="AK69" s="830" t="s">
        <v>557</v>
      </c>
      <c r="AL69" s="830"/>
      <c r="AM69" s="830"/>
      <c r="AN69" s="830"/>
      <c r="AO69" s="830"/>
      <c r="AP69" s="830" t="s">
        <v>492</v>
      </c>
      <c r="AQ69" s="830"/>
      <c r="AR69" s="830"/>
      <c r="AS69" s="830"/>
      <c r="AT69" s="830"/>
      <c r="AU69" s="830" t="s">
        <v>492</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2">
      <c r="A70" s="238">
        <v>3</v>
      </c>
      <c r="B70" s="873" t="s">
        <v>560</v>
      </c>
      <c r="C70" s="874"/>
      <c r="D70" s="874"/>
      <c r="E70" s="874"/>
      <c r="F70" s="874"/>
      <c r="G70" s="874"/>
      <c r="H70" s="874"/>
      <c r="I70" s="874"/>
      <c r="J70" s="874"/>
      <c r="K70" s="874"/>
      <c r="L70" s="874"/>
      <c r="M70" s="874"/>
      <c r="N70" s="874"/>
      <c r="O70" s="874"/>
      <c r="P70" s="875"/>
      <c r="Q70" s="876">
        <v>188612</v>
      </c>
      <c r="R70" s="830"/>
      <c r="S70" s="830"/>
      <c r="T70" s="830"/>
      <c r="U70" s="830"/>
      <c r="V70" s="830">
        <v>182940</v>
      </c>
      <c r="W70" s="830"/>
      <c r="X70" s="830"/>
      <c r="Y70" s="830"/>
      <c r="Z70" s="830"/>
      <c r="AA70" s="830">
        <v>5672</v>
      </c>
      <c r="AB70" s="830"/>
      <c r="AC70" s="830"/>
      <c r="AD70" s="830"/>
      <c r="AE70" s="830"/>
      <c r="AF70" s="830">
        <v>5672</v>
      </c>
      <c r="AG70" s="830"/>
      <c r="AH70" s="830"/>
      <c r="AI70" s="830"/>
      <c r="AJ70" s="830"/>
      <c r="AK70" s="830">
        <v>2011</v>
      </c>
      <c r="AL70" s="830"/>
      <c r="AM70" s="830"/>
      <c r="AN70" s="830"/>
      <c r="AO70" s="830"/>
      <c r="AP70" s="830" t="s">
        <v>492</v>
      </c>
      <c r="AQ70" s="830"/>
      <c r="AR70" s="830"/>
      <c r="AS70" s="830"/>
      <c r="AT70" s="830"/>
      <c r="AU70" s="830" t="s">
        <v>492</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2">
      <c r="A71" s="238">
        <v>4</v>
      </c>
      <c r="B71" s="873" t="s">
        <v>561</v>
      </c>
      <c r="C71" s="874"/>
      <c r="D71" s="874"/>
      <c r="E71" s="874"/>
      <c r="F71" s="874"/>
      <c r="G71" s="874"/>
      <c r="H71" s="874"/>
      <c r="I71" s="874"/>
      <c r="J71" s="874"/>
      <c r="K71" s="874"/>
      <c r="L71" s="874"/>
      <c r="M71" s="874"/>
      <c r="N71" s="874"/>
      <c r="O71" s="874"/>
      <c r="P71" s="875"/>
      <c r="Q71" s="876">
        <v>192</v>
      </c>
      <c r="R71" s="830"/>
      <c r="S71" s="830"/>
      <c r="T71" s="830"/>
      <c r="U71" s="830"/>
      <c r="V71" s="830">
        <v>164</v>
      </c>
      <c r="W71" s="830"/>
      <c r="X71" s="830"/>
      <c r="Y71" s="830"/>
      <c r="Z71" s="830"/>
      <c r="AA71" s="830">
        <v>28</v>
      </c>
      <c r="AB71" s="830"/>
      <c r="AC71" s="830"/>
      <c r="AD71" s="830"/>
      <c r="AE71" s="830"/>
      <c r="AF71" s="830">
        <v>28</v>
      </c>
      <c r="AG71" s="830"/>
      <c r="AH71" s="830"/>
      <c r="AI71" s="830"/>
      <c r="AJ71" s="830"/>
      <c r="AK71" s="830" t="s">
        <v>492</v>
      </c>
      <c r="AL71" s="830"/>
      <c r="AM71" s="830"/>
      <c r="AN71" s="830"/>
      <c r="AO71" s="830"/>
      <c r="AP71" s="830">
        <v>114</v>
      </c>
      <c r="AQ71" s="830"/>
      <c r="AR71" s="830"/>
      <c r="AS71" s="830"/>
      <c r="AT71" s="830"/>
      <c r="AU71" s="830">
        <v>14</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2">
      <c r="A72" s="238">
        <v>5</v>
      </c>
      <c r="B72" s="873" t="s">
        <v>562</v>
      </c>
      <c r="C72" s="874"/>
      <c r="D72" s="874"/>
      <c r="E72" s="874"/>
      <c r="F72" s="874"/>
      <c r="G72" s="874"/>
      <c r="H72" s="874"/>
      <c r="I72" s="874"/>
      <c r="J72" s="874"/>
      <c r="K72" s="874"/>
      <c r="L72" s="874"/>
      <c r="M72" s="874"/>
      <c r="N72" s="874"/>
      <c r="O72" s="874"/>
      <c r="P72" s="875"/>
      <c r="Q72" s="876">
        <v>82</v>
      </c>
      <c r="R72" s="830"/>
      <c r="S72" s="830"/>
      <c r="T72" s="830"/>
      <c r="U72" s="830"/>
      <c r="V72" s="830">
        <v>76</v>
      </c>
      <c r="W72" s="830"/>
      <c r="X72" s="830"/>
      <c r="Y72" s="830"/>
      <c r="Z72" s="830"/>
      <c r="AA72" s="830">
        <v>6</v>
      </c>
      <c r="AB72" s="830"/>
      <c r="AC72" s="830"/>
      <c r="AD72" s="830"/>
      <c r="AE72" s="830"/>
      <c r="AF72" s="830">
        <v>6</v>
      </c>
      <c r="AG72" s="830"/>
      <c r="AH72" s="830"/>
      <c r="AI72" s="830"/>
      <c r="AJ72" s="830"/>
      <c r="AK72" s="830" t="s">
        <v>492</v>
      </c>
      <c r="AL72" s="830"/>
      <c r="AM72" s="830"/>
      <c r="AN72" s="830"/>
      <c r="AO72" s="830"/>
      <c r="AP72" s="830" t="s">
        <v>492</v>
      </c>
      <c r="AQ72" s="830"/>
      <c r="AR72" s="830"/>
      <c r="AS72" s="830"/>
      <c r="AT72" s="830"/>
      <c r="AU72" s="830" t="s">
        <v>492</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2">
      <c r="A73" s="238">
        <v>6</v>
      </c>
      <c r="B73" s="873"/>
      <c r="C73" s="874"/>
      <c r="D73" s="874"/>
      <c r="E73" s="874"/>
      <c r="F73" s="874"/>
      <c r="G73" s="874"/>
      <c r="H73" s="874"/>
      <c r="I73" s="874"/>
      <c r="J73" s="874"/>
      <c r="K73" s="874"/>
      <c r="L73" s="874"/>
      <c r="M73" s="874"/>
      <c r="N73" s="874"/>
      <c r="O73" s="874"/>
      <c r="P73" s="875"/>
      <c r="Q73" s="876"/>
      <c r="R73" s="830"/>
      <c r="S73" s="830"/>
      <c r="T73" s="830"/>
      <c r="U73" s="830"/>
      <c r="V73" s="830"/>
      <c r="W73" s="830"/>
      <c r="X73" s="830"/>
      <c r="Y73" s="830"/>
      <c r="Z73" s="830"/>
      <c r="AA73" s="830"/>
      <c r="AB73" s="830"/>
      <c r="AC73" s="830"/>
      <c r="AD73" s="830"/>
      <c r="AE73" s="830"/>
      <c r="AF73" s="830"/>
      <c r="AG73" s="830"/>
      <c r="AH73" s="830"/>
      <c r="AI73" s="830"/>
      <c r="AJ73" s="830"/>
      <c r="AK73" s="830"/>
      <c r="AL73" s="830"/>
      <c r="AM73" s="830"/>
      <c r="AN73" s="830"/>
      <c r="AO73" s="830"/>
      <c r="AP73" s="830"/>
      <c r="AQ73" s="830"/>
      <c r="AR73" s="830"/>
      <c r="AS73" s="830"/>
      <c r="AT73" s="830"/>
      <c r="AU73" s="830"/>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2">
      <c r="A74" s="238">
        <v>7</v>
      </c>
      <c r="B74" s="873"/>
      <c r="C74" s="874"/>
      <c r="D74" s="874"/>
      <c r="E74" s="874"/>
      <c r="F74" s="874"/>
      <c r="G74" s="874"/>
      <c r="H74" s="874"/>
      <c r="I74" s="874"/>
      <c r="J74" s="874"/>
      <c r="K74" s="874"/>
      <c r="L74" s="874"/>
      <c r="M74" s="874"/>
      <c r="N74" s="874"/>
      <c r="O74" s="874"/>
      <c r="P74" s="875"/>
      <c r="Q74" s="876"/>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2">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2">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2">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2">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2">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2">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2">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2">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2">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2">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2">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2">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2">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5">
      <c r="A88" s="240" t="s">
        <v>379</v>
      </c>
      <c r="B88" s="789" t="s">
        <v>404</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5786</v>
      </c>
      <c r="AG88" s="844"/>
      <c r="AH88" s="844"/>
      <c r="AI88" s="844"/>
      <c r="AJ88" s="844"/>
      <c r="AK88" s="841"/>
      <c r="AL88" s="841"/>
      <c r="AM88" s="841"/>
      <c r="AN88" s="841"/>
      <c r="AO88" s="841"/>
      <c r="AP88" s="844">
        <v>3305</v>
      </c>
      <c r="AQ88" s="844"/>
      <c r="AR88" s="844"/>
      <c r="AS88" s="844"/>
      <c r="AT88" s="844"/>
      <c r="AU88" s="844">
        <v>777</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379</v>
      </c>
      <c r="BR102" s="789" t="s">
        <v>405</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66</v>
      </c>
      <c r="CS102" s="852"/>
      <c r="CT102" s="852"/>
      <c r="CU102" s="852"/>
      <c r="CV102" s="891"/>
      <c r="CW102" s="890">
        <v>4</v>
      </c>
      <c r="CX102" s="852"/>
      <c r="CY102" s="852"/>
      <c r="CZ102" s="852"/>
      <c r="DA102" s="891"/>
      <c r="DB102" s="890" t="s">
        <v>557</v>
      </c>
      <c r="DC102" s="852"/>
      <c r="DD102" s="852"/>
      <c r="DE102" s="852"/>
      <c r="DF102" s="891"/>
      <c r="DG102" s="890">
        <v>1727</v>
      </c>
      <c r="DH102" s="852"/>
      <c r="DI102" s="852"/>
      <c r="DJ102" s="852"/>
      <c r="DK102" s="891"/>
      <c r="DL102" s="890" t="s">
        <v>557</v>
      </c>
      <c r="DM102" s="852"/>
      <c r="DN102" s="852"/>
      <c r="DO102" s="852"/>
      <c r="DP102" s="891"/>
      <c r="DQ102" s="890">
        <v>892</v>
      </c>
      <c r="DR102" s="852"/>
      <c r="DS102" s="852"/>
      <c r="DT102" s="852"/>
      <c r="DU102" s="891"/>
      <c r="DV102" s="789"/>
      <c r="DW102" s="790"/>
      <c r="DX102" s="790"/>
      <c r="DY102" s="790"/>
      <c r="DZ102" s="914"/>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406</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407</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408</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409</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17" t="s">
        <v>410</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411</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2">
      <c r="A109" s="912" t="s">
        <v>412</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413</v>
      </c>
      <c r="AB109" s="893"/>
      <c r="AC109" s="893"/>
      <c r="AD109" s="893"/>
      <c r="AE109" s="894"/>
      <c r="AF109" s="892" t="s">
        <v>414</v>
      </c>
      <c r="AG109" s="893"/>
      <c r="AH109" s="893"/>
      <c r="AI109" s="893"/>
      <c r="AJ109" s="894"/>
      <c r="AK109" s="892" t="s">
        <v>295</v>
      </c>
      <c r="AL109" s="893"/>
      <c r="AM109" s="893"/>
      <c r="AN109" s="893"/>
      <c r="AO109" s="894"/>
      <c r="AP109" s="892" t="s">
        <v>415</v>
      </c>
      <c r="AQ109" s="893"/>
      <c r="AR109" s="893"/>
      <c r="AS109" s="893"/>
      <c r="AT109" s="895"/>
      <c r="AU109" s="912" t="s">
        <v>412</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413</v>
      </c>
      <c r="BR109" s="893"/>
      <c r="BS109" s="893"/>
      <c r="BT109" s="893"/>
      <c r="BU109" s="894"/>
      <c r="BV109" s="892" t="s">
        <v>414</v>
      </c>
      <c r="BW109" s="893"/>
      <c r="BX109" s="893"/>
      <c r="BY109" s="893"/>
      <c r="BZ109" s="894"/>
      <c r="CA109" s="892" t="s">
        <v>295</v>
      </c>
      <c r="CB109" s="893"/>
      <c r="CC109" s="893"/>
      <c r="CD109" s="893"/>
      <c r="CE109" s="894"/>
      <c r="CF109" s="913" t="s">
        <v>415</v>
      </c>
      <c r="CG109" s="913"/>
      <c r="CH109" s="913"/>
      <c r="CI109" s="913"/>
      <c r="CJ109" s="913"/>
      <c r="CK109" s="892" t="s">
        <v>416</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413</v>
      </c>
      <c r="DH109" s="893"/>
      <c r="DI109" s="893"/>
      <c r="DJ109" s="893"/>
      <c r="DK109" s="894"/>
      <c r="DL109" s="892" t="s">
        <v>414</v>
      </c>
      <c r="DM109" s="893"/>
      <c r="DN109" s="893"/>
      <c r="DO109" s="893"/>
      <c r="DP109" s="894"/>
      <c r="DQ109" s="892" t="s">
        <v>295</v>
      </c>
      <c r="DR109" s="893"/>
      <c r="DS109" s="893"/>
      <c r="DT109" s="893"/>
      <c r="DU109" s="894"/>
      <c r="DV109" s="892" t="s">
        <v>415</v>
      </c>
      <c r="DW109" s="893"/>
      <c r="DX109" s="893"/>
      <c r="DY109" s="893"/>
      <c r="DZ109" s="895"/>
    </row>
    <row r="110" spans="1:131" s="230" customFormat="1" ht="26.25" customHeight="1" x14ac:dyDescent="0.2">
      <c r="A110" s="896" t="s">
        <v>417</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2426114</v>
      </c>
      <c r="AB110" s="900"/>
      <c r="AC110" s="900"/>
      <c r="AD110" s="900"/>
      <c r="AE110" s="901"/>
      <c r="AF110" s="902">
        <v>2547292</v>
      </c>
      <c r="AG110" s="900"/>
      <c r="AH110" s="900"/>
      <c r="AI110" s="900"/>
      <c r="AJ110" s="901"/>
      <c r="AK110" s="902">
        <v>2604271</v>
      </c>
      <c r="AL110" s="900"/>
      <c r="AM110" s="900"/>
      <c r="AN110" s="900"/>
      <c r="AO110" s="901"/>
      <c r="AP110" s="903">
        <v>15.5</v>
      </c>
      <c r="AQ110" s="904"/>
      <c r="AR110" s="904"/>
      <c r="AS110" s="904"/>
      <c r="AT110" s="905"/>
      <c r="AU110" s="906" t="s">
        <v>69</v>
      </c>
      <c r="AV110" s="907"/>
      <c r="AW110" s="907"/>
      <c r="AX110" s="907"/>
      <c r="AY110" s="907"/>
      <c r="AZ110" s="929" t="s">
        <v>418</v>
      </c>
      <c r="BA110" s="897"/>
      <c r="BB110" s="897"/>
      <c r="BC110" s="897"/>
      <c r="BD110" s="897"/>
      <c r="BE110" s="897"/>
      <c r="BF110" s="897"/>
      <c r="BG110" s="897"/>
      <c r="BH110" s="897"/>
      <c r="BI110" s="897"/>
      <c r="BJ110" s="897"/>
      <c r="BK110" s="897"/>
      <c r="BL110" s="897"/>
      <c r="BM110" s="897"/>
      <c r="BN110" s="897"/>
      <c r="BO110" s="897"/>
      <c r="BP110" s="898"/>
      <c r="BQ110" s="930">
        <v>33173744</v>
      </c>
      <c r="BR110" s="931"/>
      <c r="BS110" s="931"/>
      <c r="BT110" s="931"/>
      <c r="BU110" s="931"/>
      <c r="BV110" s="931">
        <v>35537830</v>
      </c>
      <c r="BW110" s="931"/>
      <c r="BX110" s="931"/>
      <c r="BY110" s="931"/>
      <c r="BZ110" s="931"/>
      <c r="CA110" s="931">
        <v>35873556</v>
      </c>
      <c r="CB110" s="931"/>
      <c r="CC110" s="931"/>
      <c r="CD110" s="931"/>
      <c r="CE110" s="931"/>
      <c r="CF110" s="944">
        <v>213.6</v>
      </c>
      <c r="CG110" s="945"/>
      <c r="CH110" s="945"/>
      <c r="CI110" s="945"/>
      <c r="CJ110" s="945"/>
      <c r="CK110" s="946" t="s">
        <v>419</v>
      </c>
      <c r="CL110" s="947"/>
      <c r="CM110" s="929" t="s">
        <v>420</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x14ac:dyDescent="0.2">
      <c r="A111" s="934" t="s">
        <v>421</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422</v>
      </c>
      <c r="BA111" s="923"/>
      <c r="BB111" s="923"/>
      <c r="BC111" s="923"/>
      <c r="BD111" s="923"/>
      <c r="BE111" s="923"/>
      <c r="BF111" s="923"/>
      <c r="BG111" s="923"/>
      <c r="BH111" s="923"/>
      <c r="BI111" s="923"/>
      <c r="BJ111" s="923"/>
      <c r="BK111" s="923"/>
      <c r="BL111" s="923"/>
      <c r="BM111" s="923"/>
      <c r="BN111" s="923"/>
      <c r="BO111" s="923"/>
      <c r="BP111" s="924"/>
      <c r="BQ111" s="925">
        <v>583153</v>
      </c>
      <c r="BR111" s="926"/>
      <c r="BS111" s="926"/>
      <c r="BT111" s="926"/>
      <c r="BU111" s="926"/>
      <c r="BV111" s="926">
        <v>897646</v>
      </c>
      <c r="BW111" s="926"/>
      <c r="BX111" s="926"/>
      <c r="BY111" s="926"/>
      <c r="BZ111" s="926"/>
      <c r="CA111" s="926">
        <v>793926</v>
      </c>
      <c r="CB111" s="926"/>
      <c r="CC111" s="926"/>
      <c r="CD111" s="926"/>
      <c r="CE111" s="926"/>
      <c r="CF111" s="920">
        <v>4.7</v>
      </c>
      <c r="CG111" s="921"/>
      <c r="CH111" s="921"/>
      <c r="CI111" s="921"/>
      <c r="CJ111" s="921"/>
      <c r="CK111" s="948"/>
      <c r="CL111" s="949"/>
      <c r="CM111" s="922" t="s">
        <v>423</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2">
      <c r="A112" s="952" t="s">
        <v>424</v>
      </c>
      <c r="B112" s="953"/>
      <c r="C112" s="923" t="s">
        <v>425</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v>6667</v>
      </c>
      <c r="AB112" s="959"/>
      <c r="AC112" s="959"/>
      <c r="AD112" s="959"/>
      <c r="AE112" s="960"/>
      <c r="AF112" s="961">
        <v>6667</v>
      </c>
      <c r="AG112" s="959"/>
      <c r="AH112" s="959"/>
      <c r="AI112" s="959"/>
      <c r="AJ112" s="960"/>
      <c r="AK112" s="961">
        <v>6667</v>
      </c>
      <c r="AL112" s="959"/>
      <c r="AM112" s="959"/>
      <c r="AN112" s="959"/>
      <c r="AO112" s="960"/>
      <c r="AP112" s="962">
        <v>0</v>
      </c>
      <c r="AQ112" s="963"/>
      <c r="AR112" s="963"/>
      <c r="AS112" s="963"/>
      <c r="AT112" s="964"/>
      <c r="AU112" s="908"/>
      <c r="AV112" s="909"/>
      <c r="AW112" s="909"/>
      <c r="AX112" s="909"/>
      <c r="AY112" s="909"/>
      <c r="AZ112" s="922" t="s">
        <v>426</v>
      </c>
      <c r="BA112" s="923"/>
      <c r="BB112" s="923"/>
      <c r="BC112" s="923"/>
      <c r="BD112" s="923"/>
      <c r="BE112" s="923"/>
      <c r="BF112" s="923"/>
      <c r="BG112" s="923"/>
      <c r="BH112" s="923"/>
      <c r="BI112" s="923"/>
      <c r="BJ112" s="923"/>
      <c r="BK112" s="923"/>
      <c r="BL112" s="923"/>
      <c r="BM112" s="923"/>
      <c r="BN112" s="923"/>
      <c r="BO112" s="923"/>
      <c r="BP112" s="924"/>
      <c r="BQ112" s="925">
        <v>6632607</v>
      </c>
      <c r="BR112" s="926"/>
      <c r="BS112" s="926"/>
      <c r="BT112" s="926"/>
      <c r="BU112" s="926"/>
      <c r="BV112" s="926">
        <v>5233856</v>
      </c>
      <c r="BW112" s="926"/>
      <c r="BX112" s="926"/>
      <c r="BY112" s="926"/>
      <c r="BZ112" s="926"/>
      <c r="CA112" s="926">
        <v>5565573</v>
      </c>
      <c r="CB112" s="926"/>
      <c r="CC112" s="926"/>
      <c r="CD112" s="926"/>
      <c r="CE112" s="926"/>
      <c r="CF112" s="920">
        <v>33.1</v>
      </c>
      <c r="CG112" s="921"/>
      <c r="CH112" s="921"/>
      <c r="CI112" s="921"/>
      <c r="CJ112" s="921"/>
      <c r="CK112" s="948"/>
      <c r="CL112" s="949"/>
      <c r="CM112" s="922" t="s">
        <v>427</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2">
      <c r="A113" s="954"/>
      <c r="B113" s="955"/>
      <c r="C113" s="923" t="s">
        <v>428</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973483</v>
      </c>
      <c r="AB113" s="938"/>
      <c r="AC113" s="938"/>
      <c r="AD113" s="938"/>
      <c r="AE113" s="939"/>
      <c r="AF113" s="940">
        <v>645809</v>
      </c>
      <c r="AG113" s="938"/>
      <c r="AH113" s="938"/>
      <c r="AI113" s="938"/>
      <c r="AJ113" s="939"/>
      <c r="AK113" s="940">
        <v>367145</v>
      </c>
      <c r="AL113" s="938"/>
      <c r="AM113" s="938"/>
      <c r="AN113" s="938"/>
      <c r="AO113" s="939"/>
      <c r="AP113" s="941">
        <v>2.2000000000000002</v>
      </c>
      <c r="AQ113" s="942"/>
      <c r="AR113" s="942"/>
      <c r="AS113" s="942"/>
      <c r="AT113" s="943"/>
      <c r="AU113" s="908"/>
      <c r="AV113" s="909"/>
      <c r="AW113" s="909"/>
      <c r="AX113" s="909"/>
      <c r="AY113" s="909"/>
      <c r="AZ113" s="922" t="s">
        <v>429</v>
      </c>
      <c r="BA113" s="923"/>
      <c r="BB113" s="923"/>
      <c r="BC113" s="923"/>
      <c r="BD113" s="923"/>
      <c r="BE113" s="923"/>
      <c r="BF113" s="923"/>
      <c r="BG113" s="923"/>
      <c r="BH113" s="923"/>
      <c r="BI113" s="923"/>
      <c r="BJ113" s="923"/>
      <c r="BK113" s="923"/>
      <c r="BL113" s="923"/>
      <c r="BM113" s="923"/>
      <c r="BN113" s="923"/>
      <c r="BO113" s="923"/>
      <c r="BP113" s="924"/>
      <c r="BQ113" s="925">
        <v>685565</v>
      </c>
      <c r="BR113" s="926"/>
      <c r="BS113" s="926"/>
      <c r="BT113" s="926"/>
      <c r="BU113" s="926"/>
      <c r="BV113" s="926">
        <v>664621</v>
      </c>
      <c r="BW113" s="926"/>
      <c r="BX113" s="926"/>
      <c r="BY113" s="926"/>
      <c r="BZ113" s="926"/>
      <c r="CA113" s="926">
        <v>777099</v>
      </c>
      <c r="CB113" s="926"/>
      <c r="CC113" s="926"/>
      <c r="CD113" s="926"/>
      <c r="CE113" s="926"/>
      <c r="CF113" s="920">
        <v>4.5999999999999996</v>
      </c>
      <c r="CG113" s="921"/>
      <c r="CH113" s="921"/>
      <c r="CI113" s="921"/>
      <c r="CJ113" s="921"/>
      <c r="CK113" s="948"/>
      <c r="CL113" s="949"/>
      <c r="CM113" s="922" t="s">
        <v>430</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2">
      <c r="A114" s="954"/>
      <c r="B114" s="955"/>
      <c r="C114" s="923" t="s">
        <v>431</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99294</v>
      </c>
      <c r="AB114" s="959"/>
      <c r="AC114" s="959"/>
      <c r="AD114" s="959"/>
      <c r="AE114" s="960"/>
      <c r="AF114" s="961">
        <v>113980</v>
      </c>
      <c r="AG114" s="959"/>
      <c r="AH114" s="959"/>
      <c r="AI114" s="959"/>
      <c r="AJ114" s="960"/>
      <c r="AK114" s="961">
        <v>104144</v>
      </c>
      <c r="AL114" s="959"/>
      <c r="AM114" s="959"/>
      <c r="AN114" s="959"/>
      <c r="AO114" s="960"/>
      <c r="AP114" s="962">
        <v>0.6</v>
      </c>
      <c r="AQ114" s="963"/>
      <c r="AR114" s="963"/>
      <c r="AS114" s="963"/>
      <c r="AT114" s="964"/>
      <c r="AU114" s="908"/>
      <c r="AV114" s="909"/>
      <c r="AW114" s="909"/>
      <c r="AX114" s="909"/>
      <c r="AY114" s="909"/>
      <c r="AZ114" s="922" t="s">
        <v>432</v>
      </c>
      <c r="BA114" s="923"/>
      <c r="BB114" s="923"/>
      <c r="BC114" s="923"/>
      <c r="BD114" s="923"/>
      <c r="BE114" s="923"/>
      <c r="BF114" s="923"/>
      <c r="BG114" s="923"/>
      <c r="BH114" s="923"/>
      <c r="BI114" s="923"/>
      <c r="BJ114" s="923"/>
      <c r="BK114" s="923"/>
      <c r="BL114" s="923"/>
      <c r="BM114" s="923"/>
      <c r="BN114" s="923"/>
      <c r="BO114" s="923"/>
      <c r="BP114" s="924"/>
      <c r="BQ114" s="925">
        <v>2545997</v>
      </c>
      <c r="BR114" s="926"/>
      <c r="BS114" s="926"/>
      <c r="BT114" s="926"/>
      <c r="BU114" s="926"/>
      <c r="BV114" s="926">
        <v>2637937</v>
      </c>
      <c r="BW114" s="926"/>
      <c r="BX114" s="926"/>
      <c r="BY114" s="926"/>
      <c r="BZ114" s="926"/>
      <c r="CA114" s="926">
        <v>2773598</v>
      </c>
      <c r="CB114" s="926"/>
      <c r="CC114" s="926"/>
      <c r="CD114" s="926"/>
      <c r="CE114" s="926"/>
      <c r="CF114" s="920">
        <v>16.5</v>
      </c>
      <c r="CG114" s="921"/>
      <c r="CH114" s="921"/>
      <c r="CI114" s="921"/>
      <c r="CJ114" s="921"/>
      <c r="CK114" s="948"/>
      <c r="CL114" s="949"/>
      <c r="CM114" s="922" t="s">
        <v>433</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2">
      <c r="A115" s="954"/>
      <c r="B115" s="955"/>
      <c r="C115" s="923" t="s">
        <v>434</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t="s">
        <v>122</v>
      </c>
      <c r="AB115" s="938"/>
      <c r="AC115" s="938"/>
      <c r="AD115" s="938"/>
      <c r="AE115" s="939"/>
      <c r="AF115" s="940" t="s">
        <v>122</v>
      </c>
      <c r="AG115" s="938"/>
      <c r="AH115" s="938"/>
      <c r="AI115" s="938"/>
      <c r="AJ115" s="939"/>
      <c r="AK115" s="940" t="s">
        <v>122</v>
      </c>
      <c r="AL115" s="938"/>
      <c r="AM115" s="938"/>
      <c r="AN115" s="938"/>
      <c r="AO115" s="939"/>
      <c r="AP115" s="941" t="s">
        <v>122</v>
      </c>
      <c r="AQ115" s="942"/>
      <c r="AR115" s="942"/>
      <c r="AS115" s="942"/>
      <c r="AT115" s="943"/>
      <c r="AU115" s="908"/>
      <c r="AV115" s="909"/>
      <c r="AW115" s="909"/>
      <c r="AX115" s="909"/>
      <c r="AY115" s="909"/>
      <c r="AZ115" s="922" t="s">
        <v>435</v>
      </c>
      <c r="BA115" s="923"/>
      <c r="BB115" s="923"/>
      <c r="BC115" s="923"/>
      <c r="BD115" s="923"/>
      <c r="BE115" s="923"/>
      <c r="BF115" s="923"/>
      <c r="BG115" s="923"/>
      <c r="BH115" s="923"/>
      <c r="BI115" s="923"/>
      <c r="BJ115" s="923"/>
      <c r="BK115" s="923"/>
      <c r="BL115" s="923"/>
      <c r="BM115" s="923"/>
      <c r="BN115" s="923"/>
      <c r="BO115" s="923"/>
      <c r="BP115" s="924"/>
      <c r="BQ115" s="925">
        <v>1212966</v>
      </c>
      <c r="BR115" s="926"/>
      <c r="BS115" s="926"/>
      <c r="BT115" s="926"/>
      <c r="BU115" s="926"/>
      <c r="BV115" s="926">
        <v>987713</v>
      </c>
      <c r="BW115" s="926"/>
      <c r="BX115" s="926"/>
      <c r="BY115" s="926"/>
      <c r="BZ115" s="926"/>
      <c r="CA115" s="926">
        <v>893026</v>
      </c>
      <c r="CB115" s="926"/>
      <c r="CC115" s="926"/>
      <c r="CD115" s="926"/>
      <c r="CE115" s="926"/>
      <c r="CF115" s="920">
        <v>5.3</v>
      </c>
      <c r="CG115" s="921"/>
      <c r="CH115" s="921"/>
      <c r="CI115" s="921"/>
      <c r="CJ115" s="921"/>
      <c r="CK115" s="948"/>
      <c r="CL115" s="949"/>
      <c r="CM115" s="922" t="s">
        <v>436</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v>583153</v>
      </c>
      <c r="DH115" s="959"/>
      <c r="DI115" s="959"/>
      <c r="DJ115" s="959"/>
      <c r="DK115" s="960"/>
      <c r="DL115" s="961">
        <v>897646</v>
      </c>
      <c r="DM115" s="959"/>
      <c r="DN115" s="959"/>
      <c r="DO115" s="959"/>
      <c r="DP115" s="960"/>
      <c r="DQ115" s="961">
        <v>793926</v>
      </c>
      <c r="DR115" s="959"/>
      <c r="DS115" s="959"/>
      <c r="DT115" s="959"/>
      <c r="DU115" s="960"/>
      <c r="DV115" s="962">
        <v>4.7</v>
      </c>
      <c r="DW115" s="963"/>
      <c r="DX115" s="963"/>
      <c r="DY115" s="963"/>
      <c r="DZ115" s="964"/>
    </row>
    <row r="116" spans="1:130" s="230" customFormat="1" ht="26.25" customHeight="1" x14ac:dyDescent="0.2">
      <c r="A116" s="956"/>
      <c r="B116" s="957"/>
      <c r="C116" s="965" t="s">
        <v>437</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122</v>
      </c>
      <c r="AB116" s="959"/>
      <c r="AC116" s="959"/>
      <c r="AD116" s="959"/>
      <c r="AE116" s="960"/>
      <c r="AF116" s="961" t="s">
        <v>122</v>
      </c>
      <c r="AG116" s="959"/>
      <c r="AH116" s="959"/>
      <c r="AI116" s="959"/>
      <c r="AJ116" s="960"/>
      <c r="AK116" s="961" t="s">
        <v>122</v>
      </c>
      <c r="AL116" s="959"/>
      <c r="AM116" s="959"/>
      <c r="AN116" s="959"/>
      <c r="AO116" s="960"/>
      <c r="AP116" s="962" t="s">
        <v>122</v>
      </c>
      <c r="AQ116" s="963"/>
      <c r="AR116" s="963"/>
      <c r="AS116" s="963"/>
      <c r="AT116" s="964"/>
      <c r="AU116" s="908"/>
      <c r="AV116" s="909"/>
      <c r="AW116" s="909"/>
      <c r="AX116" s="909"/>
      <c r="AY116" s="909"/>
      <c r="AZ116" s="967" t="s">
        <v>438</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439</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x14ac:dyDescent="0.2">
      <c r="A117" s="912" t="s">
        <v>178</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440</v>
      </c>
      <c r="Z117" s="894"/>
      <c r="AA117" s="978">
        <v>3505558</v>
      </c>
      <c r="AB117" s="979"/>
      <c r="AC117" s="979"/>
      <c r="AD117" s="979"/>
      <c r="AE117" s="980"/>
      <c r="AF117" s="981">
        <v>3313748</v>
      </c>
      <c r="AG117" s="979"/>
      <c r="AH117" s="979"/>
      <c r="AI117" s="979"/>
      <c r="AJ117" s="980"/>
      <c r="AK117" s="981">
        <v>3082227</v>
      </c>
      <c r="AL117" s="979"/>
      <c r="AM117" s="979"/>
      <c r="AN117" s="979"/>
      <c r="AO117" s="980"/>
      <c r="AP117" s="982"/>
      <c r="AQ117" s="983"/>
      <c r="AR117" s="983"/>
      <c r="AS117" s="983"/>
      <c r="AT117" s="984"/>
      <c r="AU117" s="908"/>
      <c r="AV117" s="909"/>
      <c r="AW117" s="909"/>
      <c r="AX117" s="909"/>
      <c r="AY117" s="909"/>
      <c r="AZ117" s="974" t="s">
        <v>441</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442</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2">
      <c r="A118" s="912" t="s">
        <v>416</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413</v>
      </c>
      <c r="AB118" s="893"/>
      <c r="AC118" s="893"/>
      <c r="AD118" s="893"/>
      <c r="AE118" s="894"/>
      <c r="AF118" s="892" t="s">
        <v>414</v>
      </c>
      <c r="AG118" s="893"/>
      <c r="AH118" s="893"/>
      <c r="AI118" s="893"/>
      <c r="AJ118" s="894"/>
      <c r="AK118" s="892" t="s">
        <v>295</v>
      </c>
      <c r="AL118" s="893"/>
      <c r="AM118" s="893"/>
      <c r="AN118" s="893"/>
      <c r="AO118" s="894"/>
      <c r="AP118" s="970" t="s">
        <v>415</v>
      </c>
      <c r="AQ118" s="971"/>
      <c r="AR118" s="971"/>
      <c r="AS118" s="971"/>
      <c r="AT118" s="972"/>
      <c r="AU118" s="908"/>
      <c r="AV118" s="909"/>
      <c r="AW118" s="909"/>
      <c r="AX118" s="909"/>
      <c r="AY118" s="909"/>
      <c r="AZ118" s="973" t="s">
        <v>443</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444</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2">
      <c r="A119" s="1056" t="s">
        <v>419</v>
      </c>
      <c r="B119" s="947"/>
      <c r="C119" s="929" t="s">
        <v>420</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178</v>
      </c>
      <c r="BA119" s="251"/>
      <c r="BB119" s="251"/>
      <c r="BC119" s="251"/>
      <c r="BD119" s="251"/>
      <c r="BE119" s="251"/>
      <c r="BF119" s="251"/>
      <c r="BG119" s="251"/>
      <c r="BH119" s="251"/>
      <c r="BI119" s="251"/>
      <c r="BJ119" s="251"/>
      <c r="BK119" s="251"/>
      <c r="BL119" s="251"/>
      <c r="BM119" s="251"/>
      <c r="BN119" s="251"/>
      <c r="BO119" s="977" t="s">
        <v>445</v>
      </c>
      <c r="BP119" s="1005"/>
      <c r="BQ119" s="999">
        <v>44834032</v>
      </c>
      <c r="BR119" s="1000"/>
      <c r="BS119" s="1000"/>
      <c r="BT119" s="1000"/>
      <c r="BU119" s="1000"/>
      <c r="BV119" s="1000">
        <v>45959603</v>
      </c>
      <c r="BW119" s="1000"/>
      <c r="BX119" s="1000"/>
      <c r="BY119" s="1000"/>
      <c r="BZ119" s="1000"/>
      <c r="CA119" s="1000">
        <v>46676778</v>
      </c>
      <c r="CB119" s="1000"/>
      <c r="CC119" s="1000"/>
      <c r="CD119" s="1000"/>
      <c r="CE119" s="1000"/>
      <c r="CF119" s="1001"/>
      <c r="CG119" s="1002"/>
      <c r="CH119" s="1002"/>
      <c r="CI119" s="1002"/>
      <c r="CJ119" s="1003"/>
      <c r="CK119" s="950"/>
      <c r="CL119" s="951"/>
      <c r="CM119" s="973" t="s">
        <v>446</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122</v>
      </c>
      <c r="DH119" s="986"/>
      <c r="DI119" s="986"/>
      <c r="DJ119" s="986"/>
      <c r="DK119" s="987"/>
      <c r="DL119" s="985" t="s">
        <v>122</v>
      </c>
      <c r="DM119" s="986"/>
      <c r="DN119" s="986"/>
      <c r="DO119" s="986"/>
      <c r="DP119" s="987"/>
      <c r="DQ119" s="985" t="s">
        <v>122</v>
      </c>
      <c r="DR119" s="986"/>
      <c r="DS119" s="986"/>
      <c r="DT119" s="986"/>
      <c r="DU119" s="987"/>
      <c r="DV119" s="988" t="s">
        <v>122</v>
      </c>
      <c r="DW119" s="989"/>
      <c r="DX119" s="989"/>
      <c r="DY119" s="989"/>
      <c r="DZ119" s="990"/>
    </row>
    <row r="120" spans="1:130" s="230" customFormat="1" ht="26.25" customHeight="1" x14ac:dyDescent="0.2">
      <c r="A120" s="1057"/>
      <c r="B120" s="949"/>
      <c r="C120" s="922" t="s">
        <v>423</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447</v>
      </c>
      <c r="AV120" s="992"/>
      <c r="AW120" s="992"/>
      <c r="AX120" s="992"/>
      <c r="AY120" s="993"/>
      <c r="AZ120" s="929" t="s">
        <v>448</v>
      </c>
      <c r="BA120" s="897"/>
      <c r="BB120" s="897"/>
      <c r="BC120" s="897"/>
      <c r="BD120" s="897"/>
      <c r="BE120" s="897"/>
      <c r="BF120" s="897"/>
      <c r="BG120" s="897"/>
      <c r="BH120" s="897"/>
      <c r="BI120" s="897"/>
      <c r="BJ120" s="897"/>
      <c r="BK120" s="897"/>
      <c r="BL120" s="897"/>
      <c r="BM120" s="897"/>
      <c r="BN120" s="897"/>
      <c r="BO120" s="897"/>
      <c r="BP120" s="898"/>
      <c r="BQ120" s="930">
        <v>11611706</v>
      </c>
      <c r="BR120" s="931"/>
      <c r="BS120" s="931"/>
      <c r="BT120" s="931"/>
      <c r="BU120" s="931"/>
      <c r="BV120" s="931">
        <v>15021565</v>
      </c>
      <c r="BW120" s="931"/>
      <c r="BX120" s="931"/>
      <c r="BY120" s="931"/>
      <c r="BZ120" s="931"/>
      <c r="CA120" s="931">
        <v>13384480</v>
      </c>
      <c r="CB120" s="931"/>
      <c r="CC120" s="931"/>
      <c r="CD120" s="931"/>
      <c r="CE120" s="931"/>
      <c r="CF120" s="944">
        <v>79.7</v>
      </c>
      <c r="CG120" s="945"/>
      <c r="CH120" s="945"/>
      <c r="CI120" s="945"/>
      <c r="CJ120" s="945"/>
      <c r="CK120" s="1006" t="s">
        <v>449</v>
      </c>
      <c r="CL120" s="1007"/>
      <c r="CM120" s="1007"/>
      <c r="CN120" s="1007"/>
      <c r="CO120" s="1008"/>
      <c r="CP120" s="1014" t="s">
        <v>395</v>
      </c>
      <c r="CQ120" s="1015"/>
      <c r="CR120" s="1015"/>
      <c r="CS120" s="1015"/>
      <c r="CT120" s="1015"/>
      <c r="CU120" s="1015"/>
      <c r="CV120" s="1015"/>
      <c r="CW120" s="1015"/>
      <c r="CX120" s="1015"/>
      <c r="CY120" s="1015"/>
      <c r="CZ120" s="1015"/>
      <c r="DA120" s="1015"/>
      <c r="DB120" s="1015"/>
      <c r="DC120" s="1015"/>
      <c r="DD120" s="1015"/>
      <c r="DE120" s="1015"/>
      <c r="DF120" s="1016"/>
      <c r="DG120" s="930">
        <v>4165904</v>
      </c>
      <c r="DH120" s="931"/>
      <c r="DI120" s="931"/>
      <c r="DJ120" s="931"/>
      <c r="DK120" s="931"/>
      <c r="DL120" s="931">
        <v>3304581</v>
      </c>
      <c r="DM120" s="931"/>
      <c r="DN120" s="931"/>
      <c r="DO120" s="931"/>
      <c r="DP120" s="931"/>
      <c r="DQ120" s="931">
        <v>3969582</v>
      </c>
      <c r="DR120" s="931"/>
      <c r="DS120" s="931"/>
      <c r="DT120" s="931"/>
      <c r="DU120" s="931"/>
      <c r="DV120" s="932">
        <v>23.6</v>
      </c>
      <c r="DW120" s="932"/>
      <c r="DX120" s="932"/>
      <c r="DY120" s="932"/>
      <c r="DZ120" s="933"/>
    </row>
    <row r="121" spans="1:130" s="230" customFormat="1" ht="26.25" customHeight="1" x14ac:dyDescent="0.2">
      <c r="A121" s="1057"/>
      <c r="B121" s="949"/>
      <c r="C121" s="974" t="s">
        <v>450</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451</v>
      </c>
      <c r="BA121" s="923"/>
      <c r="BB121" s="923"/>
      <c r="BC121" s="923"/>
      <c r="BD121" s="923"/>
      <c r="BE121" s="923"/>
      <c r="BF121" s="923"/>
      <c r="BG121" s="923"/>
      <c r="BH121" s="923"/>
      <c r="BI121" s="923"/>
      <c r="BJ121" s="923"/>
      <c r="BK121" s="923"/>
      <c r="BL121" s="923"/>
      <c r="BM121" s="923"/>
      <c r="BN121" s="923"/>
      <c r="BO121" s="923"/>
      <c r="BP121" s="924"/>
      <c r="BQ121" s="925">
        <v>4288176</v>
      </c>
      <c r="BR121" s="926"/>
      <c r="BS121" s="926"/>
      <c r="BT121" s="926"/>
      <c r="BU121" s="926"/>
      <c r="BV121" s="926">
        <v>4045745</v>
      </c>
      <c r="BW121" s="926"/>
      <c r="BX121" s="926"/>
      <c r="BY121" s="926"/>
      <c r="BZ121" s="926"/>
      <c r="CA121" s="926">
        <v>4156206</v>
      </c>
      <c r="CB121" s="926"/>
      <c r="CC121" s="926"/>
      <c r="CD121" s="926"/>
      <c r="CE121" s="926"/>
      <c r="CF121" s="920">
        <v>24.7</v>
      </c>
      <c r="CG121" s="921"/>
      <c r="CH121" s="921"/>
      <c r="CI121" s="921"/>
      <c r="CJ121" s="921"/>
      <c r="CK121" s="1009"/>
      <c r="CL121" s="1010"/>
      <c r="CM121" s="1010"/>
      <c r="CN121" s="1010"/>
      <c r="CO121" s="1011"/>
      <c r="CP121" s="1019" t="s">
        <v>398</v>
      </c>
      <c r="CQ121" s="1020"/>
      <c r="CR121" s="1020"/>
      <c r="CS121" s="1020"/>
      <c r="CT121" s="1020"/>
      <c r="CU121" s="1020"/>
      <c r="CV121" s="1020"/>
      <c r="CW121" s="1020"/>
      <c r="CX121" s="1020"/>
      <c r="CY121" s="1020"/>
      <c r="CZ121" s="1020"/>
      <c r="DA121" s="1020"/>
      <c r="DB121" s="1020"/>
      <c r="DC121" s="1020"/>
      <c r="DD121" s="1020"/>
      <c r="DE121" s="1020"/>
      <c r="DF121" s="1021"/>
      <c r="DG121" s="925">
        <v>2158842</v>
      </c>
      <c r="DH121" s="926"/>
      <c r="DI121" s="926"/>
      <c r="DJ121" s="926"/>
      <c r="DK121" s="926"/>
      <c r="DL121" s="926">
        <v>1904328</v>
      </c>
      <c r="DM121" s="926"/>
      <c r="DN121" s="926"/>
      <c r="DO121" s="926"/>
      <c r="DP121" s="926"/>
      <c r="DQ121" s="926">
        <v>1570262</v>
      </c>
      <c r="DR121" s="926"/>
      <c r="DS121" s="926"/>
      <c r="DT121" s="926"/>
      <c r="DU121" s="926"/>
      <c r="DV121" s="927">
        <v>9.3000000000000007</v>
      </c>
      <c r="DW121" s="927"/>
      <c r="DX121" s="927"/>
      <c r="DY121" s="927"/>
      <c r="DZ121" s="928"/>
    </row>
    <row r="122" spans="1:130" s="230" customFormat="1" ht="26.25" customHeight="1" x14ac:dyDescent="0.2">
      <c r="A122" s="1057"/>
      <c r="B122" s="949"/>
      <c r="C122" s="922" t="s">
        <v>433</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452</v>
      </c>
      <c r="BA122" s="965"/>
      <c r="BB122" s="965"/>
      <c r="BC122" s="965"/>
      <c r="BD122" s="965"/>
      <c r="BE122" s="965"/>
      <c r="BF122" s="965"/>
      <c r="BG122" s="965"/>
      <c r="BH122" s="965"/>
      <c r="BI122" s="965"/>
      <c r="BJ122" s="965"/>
      <c r="BK122" s="965"/>
      <c r="BL122" s="965"/>
      <c r="BM122" s="965"/>
      <c r="BN122" s="965"/>
      <c r="BO122" s="965"/>
      <c r="BP122" s="966"/>
      <c r="BQ122" s="999">
        <v>28154310</v>
      </c>
      <c r="BR122" s="1000"/>
      <c r="BS122" s="1000"/>
      <c r="BT122" s="1000"/>
      <c r="BU122" s="1000"/>
      <c r="BV122" s="1000">
        <v>27794483</v>
      </c>
      <c r="BW122" s="1000"/>
      <c r="BX122" s="1000"/>
      <c r="BY122" s="1000"/>
      <c r="BZ122" s="1000"/>
      <c r="CA122" s="1000">
        <v>26880823</v>
      </c>
      <c r="CB122" s="1000"/>
      <c r="CC122" s="1000"/>
      <c r="CD122" s="1000"/>
      <c r="CE122" s="1000"/>
      <c r="CF122" s="1017">
        <v>160</v>
      </c>
      <c r="CG122" s="1018"/>
      <c r="CH122" s="1018"/>
      <c r="CI122" s="1018"/>
      <c r="CJ122" s="1018"/>
      <c r="CK122" s="1009"/>
      <c r="CL122" s="1010"/>
      <c r="CM122" s="1010"/>
      <c r="CN122" s="1010"/>
      <c r="CO122" s="1011"/>
      <c r="CP122" s="1019" t="s">
        <v>397</v>
      </c>
      <c r="CQ122" s="1020"/>
      <c r="CR122" s="1020"/>
      <c r="CS122" s="1020"/>
      <c r="CT122" s="1020"/>
      <c r="CU122" s="1020"/>
      <c r="CV122" s="1020"/>
      <c r="CW122" s="1020"/>
      <c r="CX122" s="1020"/>
      <c r="CY122" s="1020"/>
      <c r="CZ122" s="1020"/>
      <c r="DA122" s="1020"/>
      <c r="DB122" s="1020"/>
      <c r="DC122" s="1020"/>
      <c r="DD122" s="1020"/>
      <c r="DE122" s="1020"/>
      <c r="DF122" s="1021"/>
      <c r="DG122" s="925">
        <v>25278</v>
      </c>
      <c r="DH122" s="926"/>
      <c r="DI122" s="926"/>
      <c r="DJ122" s="926"/>
      <c r="DK122" s="926"/>
      <c r="DL122" s="926">
        <v>24947</v>
      </c>
      <c r="DM122" s="926"/>
      <c r="DN122" s="926"/>
      <c r="DO122" s="926"/>
      <c r="DP122" s="926"/>
      <c r="DQ122" s="926">
        <v>25729</v>
      </c>
      <c r="DR122" s="926"/>
      <c r="DS122" s="926"/>
      <c r="DT122" s="926"/>
      <c r="DU122" s="926"/>
      <c r="DV122" s="927">
        <v>0.2</v>
      </c>
      <c r="DW122" s="927"/>
      <c r="DX122" s="927"/>
      <c r="DY122" s="927"/>
      <c r="DZ122" s="928"/>
    </row>
    <row r="123" spans="1:130" s="230" customFormat="1" ht="26.25" customHeight="1" x14ac:dyDescent="0.2">
      <c r="A123" s="1057"/>
      <c r="B123" s="949"/>
      <c r="C123" s="922" t="s">
        <v>439</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178</v>
      </c>
      <c r="BA123" s="251"/>
      <c r="BB123" s="251"/>
      <c r="BC123" s="251"/>
      <c r="BD123" s="251"/>
      <c r="BE123" s="251"/>
      <c r="BF123" s="251"/>
      <c r="BG123" s="251"/>
      <c r="BH123" s="251"/>
      <c r="BI123" s="251"/>
      <c r="BJ123" s="251"/>
      <c r="BK123" s="251"/>
      <c r="BL123" s="251"/>
      <c r="BM123" s="251"/>
      <c r="BN123" s="251"/>
      <c r="BO123" s="977" t="s">
        <v>453</v>
      </c>
      <c r="BP123" s="1005"/>
      <c r="BQ123" s="1063">
        <v>44054192</v>
      </c>
      <c r="BR123" s="1064"/>
      <c r="BS123" s="1064"/>
      <c r="BT123" s="1064"/>
      <c r="BU123" s="1064"/>
      <c r="BV123" s="1064">
        <v>46861793</v>
      </c>
      <c r="BW123" s="1064"/>
      <c r="BX123" s="1064"/>
      <c r="BY123" s="1064"/>
      <c r="BZ123" s="1064"/>
      <c r="CA123" s="1064">
        <v>44421509</v>
      </c>
      <c r="CB123" s="1064"/>
      <c r="CC123" s="1064"/>
      <c r="CD123" s="1064"/>
      <c r="CE123" s="1064"/>
      <c r="CF123" s="1001"/>
      <c r="CG123" s="1002"/>
      <c r="CH123" s="1002"/>
      <c r="CI123" s="1002"/>
      <c r="CJ123" s="1003"/>
      <c r="CK123" s="1009"/>
      <c r="CL123" s="1010"/>
      <c r="CM123" s="1010"/>
      <c r="CN123" s="1010"/>
      <c r="CO123" s="1011"/>
      <c r="CP123" s="1019" t="s">
        <v>454</v>
      </c>
      <c r="CQ123" s="1020"/>
      <c r="CR123" s="1020"/>
      <c r="CS123" s="1020"/>
      <c r="CT123" s="1020"/>
      <c r="CU123" s="1020"/>
      <c r="CV123" s="1020"/>
      <c r="CW123" s="1020"/>
      <c r="CX123" s="1020"/>
      <c r="CY123" s="1020"/>
      <c r="CZ123" s="1020"/>
      <c r="DA123" s="1020"/>
      <c r="DB123" s="1020"/>
      <c r="DC123" s="1020"/>
      <c r="DD123" s="1020"/>
      <c r="DE123" s="1020"/>
      <c r="DF123" s="1021"/>
      <c r="DG123" s="958" t="s">
        <v>122</v>
      </c>
      <c r="DH123" s="959"/>
      <c r="DI123" s="959"/>
      <c r="DJ123" s="959"/>
      <c r="DK123" s="960"/>
      <c r="DL123" s="961" t="s">
        <v>122</v>
      </c>
      <c r="DM123" s="959"/>
      <c r="DN123" s="959"/>
      <c r="DO123" s="959"/>
      <c r="DP123" s="960"/>
      <c r="DQ123" s="961" t="s">
        <v>122</v>
      </c>
      <c r="DR123" s="959"/>
      <c r="DS123" s="959"/>
      <c r="DT123" s="959"/>
      <c r="DU123" s="960"/>
      <c r="DV123" s="962" t="s">
        <v>122</v>
      </c>
      <c r="DW123" s="963"/>
      <c r="DX123" s="963"/>
      <c r="DY123" s="963"/>
      <c r="DZ123" s="964"/>
    </row>
    <row r="124" spans="1:130" s="230" customFormat="1" ht="26.25" customHeight="1" thickBot="1" x14ac:dyDescent="0.25">
      <c r="A124" s="1057"/>
      <c r="B124" s="949"/>
      <c r="C124" s="922" t="s">
        <v>442</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455</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4.7</v>
      </c>
      <c r="BR124" s="1027"/>
      <c r="BS124" s="1027"/>
      <c r="BT124" s="1027"/>
      <c r="BU124" s="1027"/>
      <c r="BV124" s="1027" t="s">
        <v>122</v>
      </c>
      <c r="BW124" s="1027"/>
      <c r="BX124" s="1027"/>
      <c r="BY124" s="1027"/>
      <c r="BZ124" s="1027"/>
      <c r="CA124" s="1027">
        <v>13.4</v>
      </c>
      <c r="CB124" s="1027"/>
      <c r="CC124" s="1027"/>
      <c r="CD124" s="1027"/>
      <c r="CE124" s="1027"/>
      <c r="CF124" s="1028"/>
      <c r="CG124" s="1029"/>
      <c r="CH124" s="1029"/>
      <c r="CI124" s="1029"/>
      <c r="CJ124" s="1030"/>
      <c r="CK124" s="1012"/>
      <c r="CL124" s="1012"/>
      <c r="CM124" s="1012"/>
      <c r="CN124" s="1012"/>
      <c r="CO124" s="1013"/>
      <c r="CP124" s="1019" t="s">
        <v>456</v>
      </c>
      <c r="CQ124" s="1020"/>
      <c r="CR124" s="1020"/>
      <c r="CS124" s="1020"/>
      <c r="CT124" s="1020"/>
      <c r="CU124" s="1020"/>
      <c r="CV124" s="1020"/>
      <c r="CW124" s="1020"/>
      <c r="CX124" s="1020"/>
      <c r="CY124" s="1020"/>
      <c r="CZ124" s="1020"/>
      <c r="DA124" s="1020"/>
      <c r="DB124" s="1020"/>
      <c r="DC124" s="1020"/>
      <c r="DD124" s="1020"/>
      <c r="DE124" s="1020"/>
      <c r="DF124" s="1021"/>
      <c r="DG124" s="1004">
        <v>282583</v>
      </c>
      <c r="DH124" s="986"/>
      <c r="DI124" s="986"/>
      <c r="DJ124" s="986"/>
      <c r="DK124" s="987"/>
      <c r="DL124" s="985" t="s">
        <v>122</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x14ac:dyDescent="0.2">
      <c r="A125" s="1057"/>
      <c r="B125" s="949"/>
      <c r="C125" s="922" t="s">
        <v>444</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457</v>
      </c>
      <c r="CL125" s="1007"/>
      <c r="CM125" s="1007"/>
      <c r="CN125" s="1007"/>
      <c r="CO125" s="1008"/>
      <c r="CP125" s="929" t="s">
        <v>458</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5">
      <c r="A126" s="1057"/>
      <c r="B126" s="949"/>
      <c r="C126" s="922" t="s">
        <v>446</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122</v>
      </c>
      <c r="AB126" s="959"/>
      <c r="AC126" s="959"/>
      <c r="AD126" s="959"/>
      <c r="AE126" s="960"/>
      <c r="AF126" s="961" t="s">
        <v>122</v>
      </c>
      <c r="AG126" s="959"/>
      <c r="AH126" s="959"/>
      <c r="AI126" s="959"/>
      <c r="AJ126" s="960"/>
      <c r="AK126" s="961" t="s">
        <v>122</v>
      </c>
      <c r="AL126" s="959"/>
      <c r="AM126" s="959"/>
      <c r="AN126" s="959"/>
      <c r="AO126" s="960"/>
      <c r="AP126" s="962" t="s">
        <v>122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459</v>
      </c>
      <c r="CQ126" s="923"/>
      <c r="CR126" s="923"/>
      <c r="CS126" s="923"/>
      <c r="CT126" s="923"/>
      <c r="CU126" s="923"/>
      <c r="CV126" s="923"/>
      <c r="CW126" s="923"/>
      <c r="CX126" s="923"/>
      <c r="CY126" s="923"/>
      <c r="CZ126" s="923"/>
      <c r="DA126" s="923"/>
      <c r="DB126" s="923"/>
      <c r="DC126" s="923"/>
      <c r="DD126" s="923"/>
      <c r="DE126" s="923"/>
      <c r="DF126" s="924"/>
      <c r="DG126" s="925">
        <v>1211159</v>
      </c>
      <c r="DH126" s="926"/>
      <c r="DI126" s="926"/>
      <c r="DJ126" s="926"/>
      <c r="DK126" s="926"/>
      <c r="DL126" s="926">
        <v>963438</v>
      </c>
      <c r="DM126" s="926"/>
      <c r="DN126" s="926"/>
      <c r="DO126" s="926"/>
      <c r="DP126" s="926"/>
      <c r="DQ126" s="926">
        <v>891567</v>
      </c>
      <c r="DR126" s="926"/>
      <c r="DS126" s="926"/>
      <c r="DT126" s="926"/>
      <c r="DU126" s="926"/>
      <c r="DV126" s="927">
        <v>5.3</v>
      </c>
      <c r="DW126" s="927"/>
      <c r="DX126" s="927"/>
      <c r="DY126" s="927"/>
      <c r="DZ126" s="928"/>
    </row>
    <row r="127" spans="1:130" s="230" customFormat="1" ht="26.25" customHeight="1" x14ac:dyDescent="0.2">
      <c r="A127" s="1058"/>
      <c r="B127" s="951"/>
      <c r="C127" s="973" t="s">
        <v>460</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122</v>
      </c>
      <c r="AB127" s="959"/>
      <c r="AC127" s="959"/>
      <c r="AD127" s="959"/>
      <c r="AE127" s="960"/>
      <c r="AF127" s="961" t="s">
        <v>122</v>
      </c>
      <c r="AG127" s="959"/>
      <c r="AH127" s="959"/>
      <c r="AI127" s="959"/>
      <c r="AJ127" s="960"/>
      <c r="AK127" s="961" t="s">
        <v>122</v>
      </c>
      <c r="AL127" s="959"/>
      <c r="AM127" s="959"/>
      <c r="AN127" s="959"/>
      <c r="AO127" s="960"/>
      <c r="AP127" s="962" t="s">
        <v>122</v>
      </c>
      <c r="AQ127" s="963"/>
      <c r="AR127" s="963"/>
      <c r="AS127" s="963"/>
      <c r="AT127" s="964"/>
      <c r="AU127" s="232"/>
      <c r="AV127" s="232"/>
      <c r="AW127" s="232"/>
      <c r="AX127" s="1031" t="s">
        <v>461</v>
      </c>
      <c r="AY127" s="1032"/>
      <c r="AZ127" s="1032"/>
      <c r="BA127" s="1032"/>
      <c r="BB127" s="1032"/>
      <c r="BC127" s="1032"/>
      <c r="BD127" s="1032"/>
      <c r="BE127" s="1033"/>
      <c r="BF127" s="1034" t="s">
        <v>462</v>
      </c>
      <c r="BG127" s="1032"/>
      <c r="BH127" s="1032"/>
      <c r="BI127" s="1032"/>
      <c r="BJ127" s="1032"/>
      <c r="BK127" s="1032"/>
      <c r="BL127" s="1033"/>
      <c r="BM127" s="1034" t="s">
        <v>463</v>
      </c>
      <c r="BN127" s="1032"/>
      <c r="BO127" s="1032"/>
      <c r="BP127" s="1032"/>
      <c r="BQ127" s="1032"/>
      <c r="BR127" s="1032"/>
      <c r="BS127" s="1033"/>
      <c r="BT127" s="1034" t="s">
        <v>464</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465</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5">
      <c r="A128" s="1041" t="s">
        <v>466</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467</v>
      </c>
      <c r="X128" s="1043"/>
      <c r="Y128" s="1043"/>
      <c r="Z128" s="1044"/>
      <c r="AA128" s="1045">
        <v>483131</v>
      </c>
      <c r="AB128" s="1046"/>
      <c r="AC128" s="1046"/>
      <c r="AD128" s="1046"/>
      <c r="AE128" s="1047"/>
      <c r="AF128" s="1048">
        <v>470756</v>
      </c>
      <c r="AG128" s="1046"/>
      <c r="AH128" s="1046"/>
      <c r="AI128" s="1046"/>
      <c r="AJ128" s="1047"/>
      <c r="AK128" s="1048">
        <v>440038</v>
      </c>
      <c r="AL128" s="1046"/>
      <c r="AM128" s="1046"/>
      <c r="AN128" s="1046"/>
      <c r="AO128" s="1047"/>
      <c r="AP128" s="1049"/>
      <c r="AQ128" s="1050"/>
      <c r="AR128" s="1050"/>
      <c r="AS128" s="1050"/>
      <c r="AT128" s="1051"/>
      <c r="AU128" s="232"/>
      <c r="AV128" s="232"/>
      <c r="AW128" s="232"/>
      <c r="AX128" s="896" t="s">
        <v>468</v>
      </c>
      <c r="AY128" s="897"/>
      <c r="AZ128" s="897"/>
      <c r="BA128" s="897"/>
      <c r="BB128" s="897"/>
      <c r="BC128" s="897"/>
      <c r="BD128" s="897"/>
      <c r="BE128" s="898"/>
      <c r="BF128" s="1052" t="s">
        <v>122</v>
      </c>
      <c r="BG128" s="1053"/>
      <c r="BH128" s="1053"/>
      <c r="BI128" s="1053"/>
      <c r="BJ128" s="1053"/>
      <c r="BK128" s="1053"/>
      <c r="BL128" s="1054"/>
      <c r="BM128" s="1052">
        <v>12.54</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469</v>
      </c>
      <c r="CQ128" s="726"/>
      <c r="CR128" s="726"/>
      <c r="CS128" s="726"/>
      <c r="CT128" s="726"/>
      <c r="CU128" s="726"/>
      <c r="CV128" s="726"/>
      <c r="CW128" s="726"/>
      <c r="CX128" s="726"/>
      <c r="CY128" s="726"/>
      <c r="CZ128" s="726"/>
      <c r="DA128" s="726"/>
      <c r="DB128" s="726"/>
      <c r="DC128" s="726"/>
      <c r="DD128" s="726"/>
      <c r="DE128" s="726"/>
      <c r="DF128" s="1036"/>
      <c r="DG128" s="1037">
        <v>1807</v>
      </c>
      <c r="DH128" s="1038"/>
      <c r="DI128" s="1038"/>
      <c r="DJ128" s="1038"/>
      <c r="DK128" s="1038"/>
      <c r="DL128" s="1038">
        <v>24275</v>
      </c>
      <c r="DM128" s="1038"/>
      <c r="DN128" s="1038"/>
      <c r="DO128" s="1038"/>
      <c r="DP128" s="1038"/>
      <c r="DQ128" s="1038">
        <v>1459</v>
      </c>
      <c r="DR128" s="1038"/>
      <c r="DS128" s="1038"/>
      <c r="DT128" s="1038"/>
      <c r="DU128" s="1038"/>
      <c r="DV128" s="1039">
        <v>0</v>
      </c>
      <c r="DW128" s="1039"/>
      <c r="DX128" s="1039"/>
      <c r="DY128" s="1039"/>
      <c r="DZ128" s="1040"/>
    </row>
    <row r="129" spans="1:131" s="230" customFormat="1" ht="26.25" customHeight="1" x14ac:dyDescent="0.2">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470</v>
      </c>
      <c r="X129" s="1071"/>
      <c r="Y129" s="1071"/>
      <c r="Z129" s="1072"/>
      <c r="AA129" s="958">
        <v>18563174</v>
      </c>
      <c r="AB129" s="959"/>
      <c r="AC129" s="959"/>
      <c r="AD129" s="959"/>
      <c r="AE129" s="960"/>
      <c r="AF129" s="961">
        <v>18389940</v>
      </c>
      <c r="AG129" s="959"/>
      <c r="AH129" s="959"/>
      <c r="AI129" s="959"/>
      <c r="AJ129" s="960"/>
      <c r="AK129" s="961">
        <v>19007150</v>
      </c>
      <c r="AL129" s="959"/>
      <c r="AM129" s="959"/>
      <c r="AN129" s="959"/>
      <c r="AO129" s="960"/>
      <c r="AP129" s="1073"/>
      <c r="AQ129" s="1074"/>
      <c r="AR129" s="1074"/>
      <c r="AS129" s="1074"/>
      <c r="AT129" s="1075"/>
      <c r="AU129" s="233"/>
      <c r="AV129" s="233"/>
      <c r="AW129" s="233"/>
      <c r="AX129" s="1065" t="s">
        <v>471</v>
      </c>
      <c r="AY129" s="923"/>
      <c r="AZ129" s="923"/>
      <c r="BA129" s="923"/>
      <c r="BB129" s="923"/>
      <c r="BC129" s="923"/>
      <c r="BD129" s="923"/>
      <c r="BE129" s="924"/>
      <c r="BF129" s="1066" t="s">
        <v>122</v>
      </c>
      <c r="BG129" s="1067"/>
      <c r="BH129" s="1067"/>
      <c r="BI129" s="1067"/>
      <c r="BJ129" s="1067"/>
      <c r="BK129" s="1067"/>
      <c r="BL129" s="1068"/>
      <c r="BM129" s="1066">
        <v>17.54</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34" t="s">
        <v>472</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473</v>
      </c>
      <c r="X130" s="1071"/>
      <c r="Y130" s="1071"/>
      <c r="Z130" s="1072"/>
      <c r="AA130" s="958">
        <v>2240223</v>
      </c>
      <c r="AB130" s="959"/>
      <c r="AC130" s="959"/>
      <c r="AD130" s="959"/>
      <c r="AE130" s="960"/>
      <c r="AF130" s="961">
        <v>2227930</v>
      </c>
      <c r="AG130" s="959"/>
      <c r="AH130" s="959"/>
      <c r="AI130" s="959"/>
      <c r="AJ130" s="960"/>
      <c r="AK130" s="961">
        <v>2208766</v>
      </c>
      <c r="AL130" s="959"/>
      <c r="AM130" s="959"/>
      <c r="AN130" s="959"/>
      <c r="AO130" s="960"/>
      <c r="AP130" s="1073"/>
      <c r="AQ130" s="1074"/>
      <c r="AR130" s="1074"/>
      <c r="AS130" s="1074"/>
      <c r="AT130" s="1075"/>
      <c r="AU130" s="233"/>
      <c r="AV130" s="233"/>
      <c r="AW130" s="233"/>
      <c r="AX130" s="1065" t="s">
        <v>474</v>
      </c>
      <c r="AY130" s="923"/>
      <c r="AZ130" s="923"/>
      <c r="BA130" s="923"/>
      <c r="BB130" s="923"/>
      <c r="BC130" s="923"/>
      <c r="BD130" s="923"/>
      <c r="BE130" s="924"/>
      <c r="BF130" s="1101">
        <v>3.7</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475</v>
      </c>
      <c r="X131" s="1108"/>
      <c r="Y131" s="1108"/>
      <c r="Z131" s="1109"/>
      <c r="AA131" s="1004">
        <v>16322951</v>
      </c>
      <c r="AB131" s="986"/>
      <c r="AC131" s="986"/>
      <c r="AD131" s="986"/>
      <c r="AE131" s="987"/>
      <c r="AF131" s="985">
        <v>16162010</v>
      </c>
      <c r="AG131" s="986"/>
      <c r="AH131" s="986"/>
      <c r="AI131" s="986"/>
      <c r="AJ131" s="987"/>
      <c r="AK131" s="985">
        <v>16798384</v>
      </c>
      <c r="AL131" s="986"/>
      <c r="AM131" s="986"/>
      <c r="AN131" s="986"/>
      <c r="AO131" s="987"/>
      <c r="AP131" s="1110"/>
      <c r="AQ131" s="1111"/>
      <c r="AR131" s="1111"/>
      <c r="AS131" s="1111"/>
      <c r="AT131" s="1112"/>
      <c r="AU131" s="233"/>
      <c r="AV131" s="233"/>
      <c r="AW131" s="233"/>
      <c r="AX131" s="1083" t="s">
        <v>476</v>
      </c>
      <c r="AY131" s="726"/>
      <c r="AZ131" s="726"/>
      <c r="BA131" s="726"/>
      <c r="BB131" s="726"/>
      <c r="BC131" s="726"/>
      <c r="BD131" s="726"/>
      <c r="BE131" s="1036"/>
      <c r="BF131" s="1084">
        <v>13.4</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090" t="s">
        <v>477</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478</v>
      </c>
      <c r="W132" s="1094"/>
      <c r="X132" s="1094"/>
      <c r="Y132" s="1094"/>
      <c r="Z132" s="1095"/>
      <c r="AA132" s="1096">
        <v>4.7920501629999999</v>
      </c>
      <c r="AB132" s="1097"/>
      <c r="AC132" s="1097"/>
      <c r="AD132" s="1097"/>
      <c r="AE132" s="1098"/>
      <c r="AF132" s="1099">
        <v>3.8056033870000001</v>
      </c>
      <c r="AG132" s="1097"/>
      <c r="AH132" s="1097"/>
      <c r="AI132" s="1097"/>
      <c r="AJ132" s="1098"/>
      <c r="AK132" s="1099">
        <v>2.5801469950000002</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479</v>
      </c>
      <c r="W133" s="1077"/>
      <c r="X133" s="1077"/>
      <c r="Y133" s="1077"/>
      <c r="Z133" s="1078"/>
      <c r="AA133" s="1079">
        <v>4.7</v>
      </c>
      <c r="AB133" s="1080"/>
      <c r="AC133" s="1080"/>
      <c r="AD133" s="1080"/>
      <c r="AE133" s="1081"/>
      <c r="AF133" s="1079">
        <v>4.5</v>
      </c>
      <c r="AG133" s="1080"/>
      <c r="AH133" s="1080"/>
      <c r="AI133" s="1080"/>
      <c r="AJ133" s="1081"/>
      <c r="AK133" s="1079">
        <v>3.7</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J7ZmPKu0KFjUyEJewSaQSvup0lRYjoCvA3mfR9jpkLKsyXz95ZBqnlMbEruy+F7Lb9tthgNqUwtBOxRE98HPDQ==" saltValue="OPlojGewZRRSaIDUHQ6NX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7"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480</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2Owpgkrb6yeI06GeJi4ra/BY5VBipUhmntCl4MPIhkjXQrd8bkjBW0nNLUueJAVAKI+HW3S3Nwr8icaA4T3y5g==" saltValue="WsGBtT1CLoj5wgBUjkx0eA=="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2G74FuWoh6Yq4VTfyfhWozs83uLLt1EEYCo0Aq/9WxU5rK5n1UJwl3GP47jGEYn45VyTEqvhDPuDCaNZzhQ5pQ==" saltValue="cn/MnvYUDbDN04j/bHajqg=="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481</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482</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483</v>
      </c>
      <c r="AP7" s="272"/>
      <c r="AQ7" s="273" t="s">
        <v>484</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485</v>
      </c>
      <c r="AQ8" s="279" t="s">
        <v>486</v>
      </c>
      <c r="AR8" s="280" t="s">
        <v>487</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488</v>
      </c>
      <c r="AL9" s="1117"/>
      <c r="AM9" s="1117"/>
      <c r="AN9" s="1118"/>
      <c r="AO9" s="281">
        <v>5558887</v>
      </c>
      <c r="AP9" s="281">
        <v>64747</v>
      </c>
      <c r="AQ9" s="282">
        <v>73824</v>
      </c>
      <c r="AR9" s="283">
        <v>-12.3</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489</v>
      </c>
      <c r="AL10" s="1117"/>
      <c r="AM10" s="1117"/>
      <c r="AN10" s="1118"/>
      <c r="AO10" s="284">
        <v>682934</v>
      </c>
      <c r="AP10" s="284">
        <v>7954</v>
      </c>
      <c r="AQ10" s="285">
        <v>6244</v>
      </c>
      <c r="AR10" s="286">
        <v>27.4</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490</v>
      </c>
      <c r="AL11" s="1117"/>
      <c r="AM11" s="1117"/>
      <c r="AN11" s="1118"/>
      <c r="AO11" s="284">
        <v>4075</v>
      </c>
      <c r="AP11" s="284">
        <v>47</v>
      </c>
      <c r="AQ11" s="285">
        <v>1048</v>
      </c>
      <c r="AR11" s="286">
        <v>-95.5</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491</v>
      </c>
      <c r="AL12" s="1117"/>
      <c r="AM12" s="1117"/>
      <c r="AN12" s="1118"/>
      <c r="AO12" s="284" t="s">
        <v>492</v>
      </c>
      <c r="AP12" s="284" t="s">
        <v>492</v>
      </c>
      <c r="AQ12" s="285">
        <v>8</v>
      </c>
      <c r="AR12" s="286" t="s">
        <v>492</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493</v>
      </c>
      <c r="AL13" s="1117"/>
      <c r="AM13" s="1117"/>
      <c r="AN13" s="1118"/>
      <c r="AO13" s="284">
        <v>128835</v>
      </c>
      <c r="AP13" s="284">
        <v>1501</v>
      </c>
      <c r="AQ13" s="285">
        <v>2350</v>
      </c>
      <c r="AR13" s="286">
        <v>-36.1</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494</v>
      </c>
      <c r="AL14" s="1117"/>
      <c r="AM14" s="1117"/>
      <c r="AN14" s="1118"/>
      <c r="AO14" s="284">
        <v>111766</v>
      </c>
      <c r="AP14" s="284">
        <v>1302</v>
      </c>
      <c r="AQ14" s="285">
        <v>1698</v>
      </c>
      <c r="AR14" s="286">
        <v>-23.3</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495</v>
      </c>
      <c r="AL15" s="1120"/>
      <c r="AM15" s="1120"/>
      <c r="AN15" s="1121"/>
      <c r="AO15" s="284">
        <v>-143921</v>
      </c>
      <c r="AP15" s="284">
        <v>-1676</v>
      </c>
      <c r="AQ15" s="285">
        <v>-3564</v>
      </c>
      <c r="AR15" s="286">
        <v>-53</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178</v>
      </c>
      <c r="AL16" s="1120"/>
      <c r="AM16" s="1120"/>
      <c r="AN16" s="1121"/>
      <c r="AO16" s="284">
        <v>6342576</v>
      </c>
      <c r="AP16" s="284">
        <v>73875</v>
      </c>
      <c r="AQ16" s="285">
        <v>81608</v>
      </c>
      <c r="AR16" s="286">
        <v>-9.5</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496</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497</v>
      </c>
      <c r="AP20" s="293" t="s">
        <v>498</v>
      </c>
      <c r="AQ20" s="294" t="s">
        <v>499</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500</v>
      </c>
      <c r="AL21" s="1123"/>
      <c r="AM21" s="1123"/>
      <c r="AN21" s="1124"/>
      <c r="AO21" s="297">
        <v>5.88</v>
      </c>
      <c r="AP21" s="298">
        <v>7.59</v>
      </c>
      <c r="AQ21" s="299">
        <v>-1.71</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501</v>
      </c>
      <c r="AL22" s="1123"/>
      <c r="AM22" s="1123"/>
      <c r="AN22" s="1124"/>
      <c r="AO22" s="302">
        <v>101</v>
      </c>
      <c r="AP22" s="303">
        <v>98.2</v>
      </c>
      <c r="AQ22" s="304">
        <v>2.8</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13" t="s">
        <v>502</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ht="13.2" x14ac:dyDescent="0.2">
      <c r="A27" s="309"/>
      <c r="AO27" s="262"/>
      <c r="AP27" s="262"/>
      <c r="AQ27" s="262"/>
      <c r="AR27" s="262"/>
      <c r="AS27" s="262"/>
      <c r="AT27" s="262"/>
    </row>
    <row r="28" spans="1:46" ht="16.2" x14ac:dyDescent="0.2">
      <c r="A28" s="263" t="s">
        <v>503</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504</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483</v>
      </c>
      <c r="AP30" s="272"/>
      <c r="AQ30" s="273" t="s">
        <v>484</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485</v>
      </c>
      <c r="AQ31" s="279" t="s">
        <v>486</v>
      </c>
      <c r="AR31" s="280" t="s">
        <v>487</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505</v>
      </c>
      <c r="AL32" s="1131"/>
      <c r="AM32" s="1131"/>
      <c r="AN32" s="1132"/>
      <c r="AO32" s="312">
        <v>2604271</v>
      </c>
      <c r="AP32" s="312">
        <v>30333</v>
      </c>
      <c r="AQ32" s="313">
        <v>42992</v>
      </c>
      <c r="AR32" s="314">
        <v>-29.4</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506</v>
      </c>
      <c r="AL33" s="1131"/>
      <c r="AM33" s="1131"/>
      <c r="AN33" s="1132"/>
      <c r="AO33" s="312" t="s">
        <v>492</v>
      </c>
      <c r="AP33" s="312" t="s">
        <v>492</v>
      </c>
      <c r="AQ33" s="313" t="s">
        <v>492</v>
      </c>
      <c r="AR33" s="314" t="s">
        <v>492</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507</v>
      </c>
      <c r="AL34" s="1131"/>
      <c r="AM34" s="1131"/>
      <c r="AN34" s="1132"/>
      <c r="AO34" s="312">
        <v>6667</v>
      </c>
      <c r="AP34" s="312">
        <v>78</v>
      </c>
      <c r="AQ34" s="313">
        <v>43</v>
      </c>
      <c r="AR34" s="314">
        <v>81.400000000000006</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508</v>
      </c>
      <c r="AL35" s="1131"/>
      <c r="AM35" s="1131"/>
      <c r="AN35" s="1132"/>
      <c r="AO35" s="312">
        <v>367145</v>
      </c>
      <c r="AP35" s="312">
        <v>4276</v>
      </c>
      <c r="AQ35" s="313">
        <v>11969</v>
      </c>
      <c r="AR35" s="314">
        <v>-64.3</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509</v>
      </c>
      <c r="AL36" s="1131"/>
      <c r="AM36" s="1131"/>
      <c r="AN36" s="1132"/>
      <c r="AO36" s="312">
        <v>104144</v>
      </c>
      <c r="AP36" s="312">
        <v>1213</v>
      </c>
      <c r="AQ36" s="313">
        <v>2138</v>
      </c>
      <c r="AR36" s="314">
        <v>-43.3</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510</v>
      </c>
      <c r="AL37" s="1131"/>
      <c r="AM37" s="1131"/>
      <c r="AN37" s="1132"/>
      <c r="AO37" s="312" t="s">
        <v>492</v>
      </c>
      <c r="AP37" s="312" t="s">
        <v>492</v>
      </c>
      <c r="AQ37" s="313">
        <v>592</v>
      </c>
      <c r="AR37" s="314" t="s">
        <v>492</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511</v>
      </c>
      <c r="AL38" s="1134"/>
      <c r="AM38" s="1134"/>
      <c r="AN38" s="1135"/>
      <c r="AO38" s="315" t="s">
        <v>492</v>
      </c>
      <c r="AP38" s="315" t="s">
        <v>492</v>
      </c>
      <c r="AQ38" s="316">
        <v>2</v>
      </c>
      <c r="AR38" s="304" t="s">
        <v>492</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512</v>
      </c>
      <c r="AL39" s="1134"/>
      <c r="AM39" s="1134"/>
      <c r="AN39" s="1135"/>
      <c r="AO39" s="312">
        <v>-440038</v>
      </c>
      <c r="AP39" s="312">
        <v>-5125</v>
      </c>
      <c r="AQ39" s="313">
        <v>-5777</v>
      </c>
      <c r="AR39" s="314">
        <v>-11.3</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513</v>
      </c>
      <c r="AL40" s="1131"/>
      <c r="AM40" s="1131"/>
      <c r="AN40" s="1132"/>
      <c r="AO40" s="312">
        <v>-2208766</v>
      </c>
      <c r="AP40" s="312">
        <v>-25726</v>
      </c>
      <c r="AQ40" s="313">
        <v>-36457</v>
      </c>
      <c r="AR40" s="314">
        <v>-29.4</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288</v>
      </c>
      <c r="AL41" s="1137"/>
      <c r="AM41" s="1137"/>
      <c r="AN41" s="1138"/>
      <c r="AO41" s="312">
        <v>433423</v>
      </c>
      <c r="AP41" s="312">
        <v>5048</v>
      </c>
      <c r="AQ41" s="313">
        <v>15502</v>
      </c>
      <c r="AR41" s="314">
        <v>-67.400000000000006</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514</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515</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483</v>
      </c>
      <c r="AN49" s="1127" t="s">
        <v>516</v>
      </c>
      <c r="AO49" s="1128"/>
      <c r="AP49" s="1128"/>
      <c r="AQ49" s="1128"/>
      <c r="AR49" s="1129"/>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517</v>
      </c>
      <c r="AO50" s="329" t="s">
        <v>518</v>
      </c>
      <c r="AP50" s="330" t="s">
        <v>519</v>
      </c>
      <c r="AQ50" s="331" t="s">
        <v>520</v>
      </c>
      <c r="AR50" s="332" t="s">
        <v>521</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522</v>
      </c>
      <c r="AL51" s="325"/>
      <c r="AM51" s="333">
        <v>5062591</v>
      </c>
      <c r="AN51" s="334">
        <v>60467</v>
      </c>
      <c r="AO51" s="335">
        <v>11.9</v>
      </c>
      <c r="AP51" s="336">
        <v>62383</v>
      </c>
      <c r="AQ51" s="337">
        <v>14.1</v>
      </c>
      <c r="AR51" s="338">
        <v>-2.2000000000000002</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523</v>
      </c>
      <c r="AM52" s="341">
        <v>2230169</v>
      </c>
      <c r="AN52" s="342">
        <v>26637</v>
      </c>
      <c r="AO52" s="343">
        <v>38.6</v>
      </c>
      <c r="AP52" s="344">
        <v>35325</v>
      </c>
      <c r="AQ52" s="345">
        <v>7.6</v>
      </c>
      <c r="AR52" s="346">
        <v>31</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524</v>
      </c>
      <c r="AL53" s="325"/>
      <c r="AM53" s="333">
        <v>11953664</v>
      </c>
      <c r="AN53" s="334">
        <v>141445</v>
      </c>
      <c r="AO53" s="335">
        <v>133.9</v>
      </c>
      <c r="AP53" s="336">
        <v>63812</v>
      </c>
      <c r="AQ53" s="337">
        <v>2.2999999999999998</v>
      </c>
      <c r="AR53" s="338">
        <v>131.6</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523</v>
      </c>
      <c r="AM54" s="341">
        <v>2890101</v>
      </c>
      <c r="AN54" s="342">
        <v>34198</v>
      </c>
      <c r="AO54" s="343">
        <v>28.4</v>
      </c>
      <c r="AP54" s="344">
        <v>33848</v>
      </c>
      <c r="AQ54" s="345">
        <v>-4.2</v>
      </c>
      <c r="AR54" s="346">
        <v>32.6</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525</v>
      </c>
      <c r="AL55" s="325"/>
      <c r="AM55" s="333">
        <v>6305961</v>
      </c>
      <c r="AN55" s="334">
        <v>74205</v>
      </c>
      <c r="AO55" s="335">
        <v>-47.5</v>
      </c>
      <c r="AP55" s="336">
        <v>54225</v>
      </c>
      <c r="AQ55" s="337">
        <v>-15</v>
      </c>
      <c r="AR55" s="338">
        <v>-32.5</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523</v>
      </c>
      <c r="AM56" s="341">
        <v>2812610</v>
      </c>
      <c r="AN56" s="342">
        <v>33097</v>
      </c>
      <c r="AO56" s="343">
        <v>-3.2</v>
      </c>
      <c r="AP56" s="344">
        <v>27337</v>
      </c>
      <c r="AQ56" s="345">
        <v>-19.2</v>
      </c>
      <c r="AR56" s="346">
        <v>16</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526</v>
      </c>
      <c r="AL57" s="325"/>
      <c r="AM57" s="333">
        <v>7418795</v>
      </c>
      <c r="AN57" s="334">
        <v>86649</v>
      </c>
      <c r="AO57" s="335">
        <v>16.8</v>
      </c>
      <c r="AP57" s="336">
        <v>54016</v>
      </c>
      <c r="AQ57" s="337">
        <v>-0.4</v>
      </c>
      <c r="AR57" s="338">
        <v>17.2</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523</v>
      </c>
      <c r="AM58" s="341">
        <v>5974936</v>
      </c>
      <c r="AN58" s="342">
        <v>69785</v>
      </c>
      <c r="AO58" s="343">
        <v>110.8</v>
      </c>
      <c r="AP58" s="344">
        <v>28078</v>
      </c>
      <c r="AQ58" s="345">
        <v>2.7</v>
      </c>
      <c r="AR58" s="346">
        <v>108.1</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527</v>
      </c>
      <c r="AL59" s="325"/>
      <c r="AM59" s="333">
        <v>7051560</v>
      </c>
      <c r="AN59" s="334">
        <v>82132</v>
      </c>
      <c r="AO59" s="335">
        <v>-5.2</v>
      </c>
      <c r="AP59" s="336">
        <v>52786</v>
      </c>
      <c r="AQ59" s="337">
        <v>-2.2999999999999998</v>
      </c>
      <c r="AR59" s="338">
        <v>-2.9</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523</v>
      </c>
      <c r="AM60" s="341">
        <v>4700339</v>
      </c>
      <c r="AN60" s="342">
        <v>54747</v>
      </c>
      <c r="AO60" s="343">
        <v>-21.5</v>
      </c>
      <c r="AP60" s="344">
        <v>28742</v>
      </c>
      <c r="AQ60" s="345">
        <v>2.4</v>
      </c>
      <c r="AR60" s="346">
        <v>-23.9</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528</v>
      </c>
      <c r="AL61" s="347"/>
      <c r="AM61" s="348">
        <v>7558514</v>
      </c>
      <c r="AN61" s="349">
        <v>88980</v>
      </c>
      <c r="AO61" s="350">
        <v>22</v>
      </c>
      <c r="AP61" s="351">
        <v>57444</v>
      </c>
      <c r="AQ61" s="352">
        <v>-0.3</v>
      </c>
      <c r="AR61" s="338">
        <v>22.3</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523</v>
      </c>
      <c r="AM62" s="341">
        <v>3721631</v>
      </c>
      <c r="AN62" s="342">
        <v>43693</v>
      </c>
      <c r="AO62" s="343">
        <v>30.6</v>
      </c>
      <c r="AP62" s="344">
        <v>30666</v>
      </c>
      <c r="AQ62" s="345">
        <v>-2.1</v>
      </c>
      <c r="AR62" s="346">
        <v>32.700000000000003</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GON2shgK8EEAwYX9xEALN5kJ+8j3dPEn9Ux5OHYgYLx3ELWbCRbIJfEQp6MIpr3XIxEp0o23gkeoGStj/eJzcA==" saltValue="eGIpnrz+e0is0E/1H3xKz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480</v>
      </c>
    </row>
    <row r="121" spans="125:125" ht="13.5" hidden="1" customHeight="1" x14ac:dyDescent="0.2">
      <c r="DU121" s="259"/>
    </row>
  </sheetData>
  <sheetProtection algorithmName="SHA-512" hashValue="+B10LGq2Z5PPGb4X9DCo5fOS586DsNak9TudOdZCUkfEeaPJm4ha2NwVH47rceyXFM/b5MHjSnVPS2dMnakCEQ==" saltValue="6GyBz74OXvuGYmx9KvmEWg==" spinCount="100000"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480</v>
      </c>
    </row>
  </sheetData>
  <sheetProtection algorithmName="SHA-512" hashValue="OaCQC2A7KZmy1Ow5KqcmcEnAGFGhJGDNDkuWv1VYOaf3UPUvfNsCGLbRg0PwUXzXfn3RxZ+uPzr2fd4n9arKNg==" saltValue="n//neVjD+zAX3/gtszQTgw==" spinCount="100000"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530</v>
      </c>
      <c r="G46" s="8" t="s">
        <v>531</v>
      </c>
      <c r="H46" s="8" t="s">
        <v>532</v>
      </c>
      <c r="I46" s="8" t="s">
        <v>533</v>
      </c>
      <c r="J46" s="9" t="s">
        <v>534</v>
      </c>
    </row>
    <row r="47" spans="2:10" ht="57.75" customHeight="1" x14ac:dyDescent="0.2">
      <c r="B47" s="10"/>
      <c r="C47" s="1139" t="s">
        <v>3</v>
      </c>
      <c r="D47" s="1139"/>
      <c r="E47" s="1140"/>
      <c r="F47" s="11">
        <v>12.13</v>
      </c>
      <c r="G47" s="12">
        <v>11.53</v>
      </c>
      <c r="H47" s="12">
        <v>13.3</v>
      </c>
      <c r="I47" s="12">
        <v>16.16</v>
      </c>
      <c r="J47" s="13">
        <v>13.43</v>
      </c>
    </row>
    <row r="48" spans="2:10" ht="57.75" customHeight="1" x14ac:dyDescent="0.2">
      <c r="B48" s="14"/>
      <c r="C48" s="1141" t="s">
        <v>4</v>
      </c>
      <c r="D48" s="1141"/>
      <c r="E48" s="1142"/>
      <c r="F48" s="15">
        <v>4.03</v>
      </c>
      <c r="G48" s="16">
        <v>3.35</v>
      </c>
      <c r="H48" s="16">
        <v>4.43</v>
      </c>
      <c r="I48" s="16">
        <v>3.79</v>
      </c>
      <c r="J48" s="17">
        <v>3.45</v>
      </c>
    </row>
    <row r="49" spans="2:10" ht="57.75" customHeight="1" thickBot="1" x14ac:dyDescent="0.25">
      <c r="B49" s="18"/>
      <c r="C49" s="1143" t="s">
        <v>5</v>
      </c>
      <c r="D49" s="1143"/>
      <c r="E49" s="1144"/>
      <c r="F49" s="19" t="s">
        <v>535</v>
      </c>
      <c r="G49" s="20" t="s">
        <v>536</v>
      </c>
      <c r="H49" s="20">
        <v>3.7</v>
      </c>
      <c r="I49" s="20">
        <v>2.0499999999999998</v>
      </c>
      <c r="J49" s="21" t="s">
        <v>537</v>
      </c>
    </row>
    <row r="50" spans="2:10" ht="13.2" x14ac:dyDescent="0.2"/>
  </sheetData>
  <sheetProtection algorithmName="SHA-512" hashValue="bljl/PJci0ql9rHuwPVafMNfiKbV/7A+eWmm4vfM2k0axTBXRP/mngJqj5cUA/GGnMEbbPo9Izf6XVWeJMBUkw==" saltValue="pUdN05Xn3MF+NtZ/S2rNF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530</v>
      </c>
      <c r="G33" s="29" t="s">
        <v>531</v>
      </c>
      <c r="H33" s="29" t="s">
        <v>532</v>
      </c>
      <c r="I33" s="29" t="s">
        <v>533</v>
      </c>
      <c r="J33" s="30" t="s">
        <v>534</v>
      </c>
      <c r="K33" s="22"/>
      <c r="L33" s="22"/>
      <c r="M33" s="22"/>
      <c r="N33" s="22"/>
      <c r="O33" s="22"/>
      <c r="P33" s="22"/>
    </row>
    <row r="34" spans="1:16" ht="39" customHeight="1" x14ac:dyDescent="0.2">
      <c r="A34" s="22"/>
      <c r="B34" s="31"/>
      <c r="C34" s="1151" t="s">
        <v>538</v>
      </c>
      <c r="D34" s="1151"/>
      <c r="E34" s="1152"/>
      <c r="F34" s="32">
        <v>7.09</v>
      </c>
      <c r="G34" s="33">
        <v>5.45</v>
      </c>
      <c r="H34" s="33">
        <v>4.5599999999999996</v>
      </c>
      <c r="I34" s="33">
        <v>4.28</v>
      </c>
      <c r="J34" s="34">
        <v>4.13</v>
      </c>
      <c r="K34" s="22"/>
      <c r="L34" s="22"/>
      <c r="M34" s="22"/>
      <c r="N34" s="22"/>
      <c r="O34" s="22"/>
      <c r="P34" s="22"/>
    </row>
    <row r="35" spans="1:16" ht="39" customHeight="1" x14ac:dyDescent="0.2">
      <c r="A35" s="22"/>
      <c r="B35" s="35"/>
      <c r="C35" s="1145" t="s">
        <v>539</v>
      </c>
      <c r="D35" s="1146"/>
      <c r="E35" s="1147"/>
      <c r="F35" s="36">
        <v>4.0199999999999996</v>
      </c>
      <c r="G35" s="37">
        <v>3.35</v>
      </c>
      <c r="H35" s="37">
        <v>4.42</v>
      </c>
      <c r="I35" s="37">
        <v>3.79</v>
      </c>
      <c r="J35" s="38">
        <v>3.44</v>
      </c>
      <c r="K35" s="22"/>
      <c r="L35" s="22"/>
      <c r="M35" s="22"/>
      <c r="N35" s="22"/>
      <c r="O35" s="22"/>
      <c r="P35" s="22"/>
    </row>
    <row r="36" spans="1:16" ht="39" customHeight="1" x14ac:dyDescent="0.2">
      <c r="A36" s="22"/>
      <c r="B36" s="35"/>
      <c r="C36" s="1145" t="s">
        <v>540</v>
      </c>
      <c r="D36" s="1146"/>
      <c r="E36" s="1147"/>
      <c r="F36" s="36">
        <v>0.96</v>
      </c>
      <c r="G36" s="37">
        <v>1.41</v>
      </c>
      <c r="H36" s="37">
        <v>2.6</v>
      </c>
      <c r="I36" s="37">
        <v>2.76</v>
      </c>
      <c r="J36" s="38">
        <v>2.5299999999999998</v>
      </c>
      <c r="K36" s="22"/>
      <c r="L36" s="22"/>
      <c r="M36" s="22"/>
      <c r="N36" s="22"/>
      <c r="O36" s="22"/>
      <c r="P36" s="22"/>
    </row>
    <row r="37" spans="1:16" ht="39" customHeight="1" x14ac:dyDescent="0.2">
      <c r="A37" s="22"/>
      <c r="B37" s="35"/>
      <c r="C37" s="1145" t="s">
        <v>541</v>
      </c>
      <c r="D37" s="1146"/>
      <c r="E37" s="1147"/>
      <c r="F37" s="36">
        <v>0.65</v>
      </c>
      <c r="G37" s="37">
        <v>0.49</v>
      </c>
      <c r="H37" s="37">
        <v>0.45</v>
      </c>
      <c r="I37" s="37">
        <v>0.55000000000000004</v>
      </c>
      <c r="J37" s="38">
        <v>0.39</v>
      </c>
      <c r="K37" s="22"/>
      <c r="L37" s="22"/>
      <c r="M37" s="22"/>
      <c r="N37" s="22"/>
      <c r="O37" s="22"/>
      <c r="P37" s="22"/>
    </row>
    <row r="38" spans="1:16" ht="39" customHeight="1" x14ac:dyDescent="0.2">
      <c r="A38" s="22"/>
      <c r="B38" s="35"/>
      <c r="C38" s="1145" t="s">
        <v>542</v>
      </c>
      <c r="D38" s="1146"/>
      <c r="E38" s="1147"/>
      <c r="F38" s="36">
        <v>0</v>
      </c>
      <c r="G38" s="37">
        <v>0</v>
      </c>
      <c r="H38" s="37">
        <v>0</v>
      </c>
      <c r="I38" s="37">
        <v>0.47</v>
      </c>
      <c r="J38" s="38">
        <v>0.18</v>
      </c>
      <c r="K38" s="22"/>
      <c r="L38" s="22"/>
      <c r="M38" s="22"/>
      <c r="N38" s="22"/>
      <c r="O38" s="22"/>
      <c r="P38" s="22"/>
    </row>
    <row r="39" spans="1:16" ht="39" customHeight="1" x14ac:dyDescent="0.2">
      <c r="A39" s="22"/>
      <c r="B39" s="35"/>
      <c r="C39" s="1145" t="s">
        <v>543</v>
      </c>
      <c r="D39" s="1146"/>
      <c r="E39" s="1147"/>
      <c r="F39" s="36">
        <v>0</v>
      </c>
      <c r="G39" s="37">
        <v>0.03</v>
      </c>
      <c r="H39" s="37">
        <v>0.06</v>
      </c>
      <c r="I39" s="37">
        <v>0.14000000000000001</v>
      </c>
      <c r="J39" s="38">
        <v>0.11</v>
      </c>
      <c r="K39" s="22"/>
      <c r="L39" s="22"/>
      <c r="M39" s="22"/>
      <c r="N39" s="22"/>
      <c r="O39" s="22"/>
      <c r="P39" s="22"/>
    </row>
    <row r="40" spans="1:16" ht="39" customHeight="1" x14ac:dyDescent="0.2">
      <c r="A40" s="22"/>
      <c r="B40" s="35"/>
      <c r="C40" s="1145" t="s">
        <v>544</v>
      </c>
      <c r="D40" s="1146"/>
      <c r="E40" s="1147"/>
      <c r="F40" s="36">
        <v>0.03</v>
      </c>
      <c r="G40" s="37">
        <v>0.02</v>
      </c>
      <c r="H40" s="37">
        <v>0.02</v>
      </c>
      <c r="I40" s="37">
        <v>0.02</v>
      </c>
      <c r="J40" s="38">
        <v>0.02</v>
      </c>
      <c r="K40" s="22"/>
      <c r="L40" s="22"/>
      <c r="M40" s="22"/>
      <c r="N40" s="22"/>
      <c r="O40" s="22"/>
      <c r="P40" s="22"/>
    </row>
    <row r="41" spans="1:16" ht="39" customHeight="1" x14ac:dyDescent="0.2">
      <c r="A41" s="22"/>
      <c r="B41" s="35"/>
      <c r="C41" s="1145" t="s">
        <v>545</v>
      </c>
      <c r="D41" s="1146"/>
      <c r="E41" s="1147"/>
      <c r="F41" s="36">
        <v>0</v>
      </c>
      <c r="G41" s="37">
        <v>0</v>
      </c>
      <c r="H41" s="37">
        <v>0</v>
      </c>
      <c r="I41" s="37">
        <v>0</v>
      </c>
      <c r="J41" s="38">
        <v>0.01</v>
      </c>
      <c r="K41" s="22"/>
      <c r="L41" s="22"/>
      <c r="M41" s="22"/>
      <c r="N41" s="22"/>
      <c r="O41" s="22"/>
      <c r="P41" s="22"/>
    </row>
    <row r="42" spans="1:16" ht="39" customHeight="1" x14ac:dyDescent="0.2">
      <c r="A42" s="22"/>
      <c r="B42" s="39"/>
      <c r="C42" s="1145" t="s">
        <v>546</v>
      </c>
      <c r="D42" s="1146"/>
      <c r="E42" s="1147"/>
      <c r="F42" s="36" t="s">
        <v>492</v>
      </c>
      <c r="G42" s="37" t="s">
        <v>492</v>
      </c>
      <c r="H42" s="37" t="s">
        <v>492</v>
      </c>
      <c r="I42" s="37" t="s">
        <v>492</v>
      </c>
      <c r="J42" s="38" t="s">
        <v>492</v>
      </c>
      <c r="K42" s="22"/>
      <c r="L42" s="22"/>
      <c r="M42" s="22"/>
      <c r="N42" s="22"/>
      <c r="O42" s="22"/>
      <c r="P42" s="22"/>
    </row>
    <row r="43" spans="1:16" ht="39" customHeight="1" thickBot="1" x14ac:dyDescent="0.25">
      <c r="A43" s="22"/>
      <c r="B43" s="40"/>
      <c r="C43" s="1148" t="s">
        <v>547</v>
      </c>
      <c r="D43" s="1149"/>
      <c r="E43" s="1150"/>
      <c r="F43" s="41">
        <v>0.03</v>
      </c>
      <c r="G43" s="42">
        <v>0.03</v>
      </c>
      <c r="H43" s="42">
        <v>0.01</v>
      </c>
      <c r="I43" s="42">
        <v>0.01</v>
      </c>
      <c r="J43" s="43">
        <v>0.01</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U2NZcyUOoeUSNsqDmM/krRSuu4QWhLse9NBVkH0fivnlFX9NpyxO9ToemFrbNVDq3mv9ipnlVpo/OQoMoqmvOw==" saltValue="dsHnz4JoTLKWwEKM8zDxJ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8"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9"/>
  <sheetViews>
    <sheetView showGridLines="0" zoomScaleNormal="10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5">
      <c r="A44" s="48"/>
      <c r="B44" s="51" t="s">
        <v>8</v>
      </c>
      <c r="C44" s="52"/>
      <c r="D44" s="52"/>
      <c r="E44" s="53"/>
      <c r="F44" s="53"/>
      <c r="G44" s="53"/>
      <c r="H44" s="53"/>
      <c r="I44" s="53"/>
      <c r="J44" s="54" t="s">
        <v>2</v>
      </c>
      <c r="K44" s="55" t="s">
        <v>530</v>
      </c>
      <c r="L44" s="56" t="s">
        <v>531</v>
      </c>
      <c r="M44" s="56" t="s">
        <v>532</v>
      </c>
      <c r="N44" s="56" t="s">
        <v>533</v>
      </c>
      <c r="O44" s="57" t="s">
        <v>534</v>
      </c>
      <c r="P44" s="48"/>
      <c r="Q44" s="48"/>
      <c r="R44" s="48"/>
      <c r="S44" s="48"/>
      <c r="T44" s="48"/>
      <c r="U44" s="48"/>
    </row>
    <row r="45" spans="1:21" ht="30.75" customHeight="1" x14ac:dyDescent="0.2">
      <c r="A45" s="48"/>
      <c r="B45" s="1153" t="s">
        <v>9</v>
      </c>
      <c r="C45" s="1154"/>
      <c r="D45" s="58"/>
      <c r="E45" s="1159" t="s">
        <v>10</v>
      </c>
      <c r="F45" s="1159"/>
      <c r="G45" s="1159"/>
      <c r="H45" s="1159"/>
      <c r="I45" s="1159"/>
      <c r="J45" s="1160"/>
      <c r="K45" s="59">
        <v>2314</v>
      </c>
      <c r="L45" s="60">
        <v>2394</v>
      </c>
      <c r="M45" s="60">
        <v>2426</v>
      </c>
      <c r="N45" s="60">
        <v>2547</v>
      </c>
      <c r="O45" s="61">
        <v>2604</v>
      </c>
      <c r="P45" s="48"/>
      <c r="Q45" s="48"/>
      <c r="R45" s="48"/>
      <c r="S45" s="48"/>
      <c r="T45" s="48"/>
      <c r="U45" s="48"/>
    </row>
    <row r="46" spans="1:21" ht="30.75" customHeight="1" x14ac:dyDescent="0.2">
      <c r="A46" s="48"/>
      <c r="B46" s="1155"/>
      <c r="C46" s="1156"/>
      <c r="D46" s="62"/>
      <c r="E46" s="1161" t="s">
        <v>11</v>
      </c>
      <c r="F46" s="1161"/>
      <c r="G46" s="1161"/>
      <c r="H46" s="1161"/>
      <c r="I46" s="1161"/>
      <c r="J46" s="1162"/>
      <c r="K46" s="63" t="s">
        <v>492</v>
      </c>
      <c r="L46" s="64" t="s">
        <v>492</v>
      </c>
      <c r="M46" s="64" t="s">
        <v>492</v>
      </c>
      <c r="N46" s="64" t="s">
        <v>492</v>
      </c>
      <c r="O46" s="65" t="s">
        <v>492</v>
      </c>
      <c r="P46" s="48"/>
      <c r="Q46" s="48"/>
      <c r="R46" s="48"/>
      <c r="S46" s="48"/>
      <c r="T46" s="48"/>
      <c r="U46" s="48"/>
    </row>
    <row r="47" spans="1:21" ht="30.75" customHeight="1" x14ac:dyDescent="0.2">
      <c r="A47" s="48"/>
      <c r="B47" s="1155"/>
      <c r="C47" s="1156"/>
      <c r="D47" s="62"/>
      <c r="E47" s="1161" t="s">
        <v>12</v>
      </c>
      <c r="F47" s="1161"/>
      <c r="G47" s="1161"/>
      <c r="H47" s="1161"/>
      <c r="I47" s="1161"/>
      <c r="J47" s="1162"/>
      <c r="K47" s="63">
        <v>7</v>
      </c>
      <c r="L47" s="64">
        <v>7</v>
      </c>
      <c r="M47" s="64">
        <v>7</v>
      </c>
      <c r="N47" s="64">
        <v>7</v>
      </c>
      <c r="O47" s="65">
        <v>7</v>
      </c>
      <c r="P47" s="48"/>
      <c r="Q47" s="48"/>
      <c r="R47" s="48"/>
      <c r="S47" s="48"/>
      <c r="T47" s="48"/>
      <c r="U47" s="48"/>
    </row>
    <row r="48" spans="1:21" ht="30.75" customHeight="1" x14ac:dyDescent="0.2">
      <c r="A48" s="48"/>
      <c r="B48" s="1155"/>
      <c r="C48" s="1156"/>
      <c r="D48" s="62"/>
      <c r="E48" s="1161" t="s">
        <v>13</v>
      </c>
      <c r="F48" s="1161"/>
      <c r="G48" s="1161"/>
      <c r="H48" s="1161"/>
      <c r="I48" s="1161"/>
      <c r="J48" s="1162"/>
      <c r="K48" s="63">
        <v>905</v>
      </c>
      <c r="L48" s="64">
        <v>954</v>
      </c>
      <c r="M48" s="64">
        <v>973</v>
      </c>
      <c r="N48" s="64">
        <v>646</v>
      </c>
      <c r="O48" s="65">
        <v>367</v>
      </c>
      <c r="P48" s="48"/>
      <c r="Q48" s="48"/>
      <c r="R48" s="48"/>
      <c r="S48" s="48"/>
      <c r="T48" s="48"/>
      <c r="U48" s="48"/>
    </row>
    <row r="49" spans="1:21" ht="30.75" customHeight="1" x14ac:dyDescent="0.2">
      <c r="A49" s="48"/>
      <c r="B49" s="1155"/>
      <c r="C49" s="1156"/>
      <c r="D49" s="62"/>
      <c r="E49" s="1161" t="s">
        <v>14</v>
      </c>
      <c r="F49" s="1161"/>
      <c r="G49" s="1161"/>
      <c r="H49" s="1161"/>
      <c r="I49" s="1161"/>
      <c r="J49" s="1162"/>
      <c r="K49" s="63">
        <v>85</v>
      </c>
      <c r="L49" s="64">
        <v>92</v>
      </c>
      <c r="M49" s="64">
        <v>99</v>
      </c>
      <c r="N49" s="64">
        <v>114</v>
      </c>
      <c r="O49" s="65">
        <v>104</v>
      </c>
      <c r="P49" s="48"/>
      <c r="Q49" s="48"/>
      <c r="R49" s="48"/>
      <c r="S49" s="48"/>
      <c r="T49" s="48"/>
      <c r="U49" s="48"/>
    </row>
    <row r="50" spans="1:21" ht="30.75" customHeight="1" x14ac:dyDescent="0.2">
      <c r="A50" s="48"/>
      <c r="B50" s="1155"/>
      <c r="C50" s="1156"/>
      <c r="D50" s="62"/>
      <c r="E50" s="1161" t="s">
        <v>15</v>
      </c>
      <c r="F50" s="1161"/>
      <c r="G50" s="1161"/>
      <c r="H50" s="1161"/>
      <c r="I50" s="1161"/>
      <c r="J50" s="1162"/>
      <c r="K50" s="63" t="s">
        <v>492</v>
      </c>
      <c r="L50" s="64" t="s">
        <v>492</v>
      </c>
      <c r="M50" s="64" t="s">
        <v>492</v>
      </c>
      <c r="N50" s="64" t="s">
        <v>492</v>
      </c>
      <c r="O50" s="65" t="s">
        <v>492</v>
      </c>
      <c r="P50" s="48"/>
      <c r="Q50" s="48"/>
      <c r="R50" s="48"/>
      <c r="S50" s="48"/>
      <c r="T50" s="48"/>
      <c r="U50" s="48"/>
    </row>
    <row r="51" spans="1:21" ht="30.75" customHeight="1" x14ac:dyDescent="0.2">
      <c r="A51" s="48"/>
      <c r="B51" s="1157"/>
      <c r="C51" s="1158"/>
      <c r="D51" s="66"/>
      <c r="E51" s="1161" t="s">
        <v>16</v>
      </c>
      <c r="F51" s="1161"/>
      <c r="G51" s="1161"/>
      <c r="H51" s="1161"/>
      <c r="I51" s="1161"/>
      <c r="J51" s="1162"/>
      <c r="K51" s="63" t="s">
        <v>492</v>
      </c>
      <c r="L51" s="64" t="s">
        <v>492</v>
      </c>
      <c r="M51" s="64" t="s">
        <v>492</v>
      </c>
      <c r="N51" s="64" t="s">
        <v>492</v>
      </c>
      <c r="O51" s="65" t="s">
        <v>492</v>
      </c>
      <c r="P51" s="48"/>
      <c r="Q51" s="48"/>
      <c r="R51" s="48"/>
      <c r="S51" s="48"/>
      <c r="T51" s="48"/>
      <c r="U51" s="48"/>
    </row>
    <row r="52" spans="1:21" ht="30.75" customHeight="1" x14ac:dyDescent="0.2">
      <c r="A52" s="48"/>
      <c r="B52" s="1163" t="s">
        <v>17</v>
      </c>
      <c r="C52" s="1164"/>
      <c r="D52" s="66"/>
      <c r="E52" s="1161" t="s">
        <v>18</v>
      </c>
      <c r="F52" s="1161"/>
      <c r="G52" s="1161"/>
      <c r="H52" s="1161"/>
      <c r="I52" s="1161"/>
      <c r="J52" s="1162"/>
      <c r="K52" s="63">
        <v>2677</v>
      </c>
      <c r="L52" s="64">
        <v>2692</v>
      </c>
      <c r="M52" s="64">
        <v>2723</v>
      </c>
      <c r="N52" s="64">
        <v>2699</v>
      </c>
      <c r="O52" s="65">
        <v>2649</v>
      </c>
      <c r="P52" s="48"/>
      <c r="Q52" s="48"/>
      <c r="R52" s="48"/>
      <c r="S52" s="48"/>
      <c r="T52" s="48"/>
      <c r="U52" s="48"/>
    </row>
    <row r="53" spans="1:21" ht="30.75" customHeight="1" thickBot="1" x14ac:dyDescent="0.25">
      <c r="A53" s="48"/>
      <c r="B53" s="1165" t="s">
        <v>19</v>
      </c>
      <c r="C53" s="1166"/>
      <c r="D53" s="67"/>
      <c r="E53" s="1167" t="s">
        <v>20</v>
      </c>
      <c r="F53" s="1167"/>
      <c r="G53" s="1167"/>
      <c r="H53" s="1167"/>
      <c r="I53" s="1167"/>
      <c r="J53" s="1168"/>
      <c r="K53" s="68">
        <v>634</v>
      </c>
      <c r="L53" s="69">
        <v>755</v>
      </c>
      <c r="M53" s="69">
        <v>782</v>
      </c>
      <c r="N53" s="69">
        <v>615</v>
      </c>
      <c r="O53" s="70">
        <v>433</v>
      </c>
      <c r="P53" s="48"/>
      <c r="Q53" s="48"/>
      <c r="R53" s="48"/>
      <c r="S53" s="48"/>
      <c r="T53" s="48"/>
      <c r="U53" s="48"/>
    </row>
    <row r="54" spans="1:21" ht="24" customHeight="1" x14ac:dyDescent="0.2">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5">
      <c r="A57" s="48"/>
      <c r="B57" s="76"/>
      <c r="C57" s="77"/>
      <c r="D57" s="77"/>
      <c r="E57" s="78"/>
      <c r="F57" s="78"/>
      <c r="G57" s="78"/>
      <c r="H57" s="78"/>
      <c r="I57" s="78"/>
      <c r="J57" s="79" t="s">
        <v>2</v>
      </c>
      <c r="K57" s="80" t="s">
        <v>548</v>
      </c>
      <c r="L57" s="81" t="s">
        <v>549</v>
      </c>
      <c r="M57" s="81" t="s">
        <v>550</v>
      </c>
      <c r="N57" s="81" t="s">
        <v>551</v>
      </c>
      <c r="O57" s="82" t="s">
        <v>552</v>
      </c>
      <c r="P57" s="48"/>
      <c r="Q57" s="48"/>
      <c r="R57" s="48"/>
      <c r="S57" s="48"/>
      <c r="T57" s="48"/>
      <c r="U57" s="48"/>
    </row>
    <row r="58" spans="1:21" ht="31.5" customHeight="1" x14ac:dyDescent="0.2">
      <c r="B58" s="1169" t="s">
        <v>24</v>
      </c>
      <c r="C58" s="1170"/>
      <c r="D58" s="1175" t="s">
        <v>25</v>
      </c>
      <c r="E58" s="1176"/>
      <c r="F58" s="1176"/>
      <c r="G58" s="1176"/>
      <c r="H58" s="1176"/>
      <c r="I58" s="1176"/>
      <c r="J58" s="1177"/>
      <c r="K58" s="83">
        <v>0</v>
      </c>
      <c r="L58" s="84">
        <v>0</v>
      </c>
      <c r="M58" s="84">
        <v>0</v>
      </c>
      <c r="N58" s="84">
        <v>0</v>
      </c>
      <c r="O58" s="85">
        <v>0</v>
      </c>
    </row>
    <row r="59" spans="1:21" ht="31.5" customHeight="1" x14ac:dyDescent="0.2">
      <c r="B59" s="1171"/>
      <c r="C59" s="1172"/>
      <c r="D59" s="1178" t="s">
        <v>26</v>
      </c>
      <c r="E59" s="1179"/>
      <c r="F59" s="1179"/>
      <c r="G59" s="1179"/>
      <c r="H59" s="1179"/>
      <c r="I59" s="1179"/>
      <c r="J59" s="1180"/>
      <c r="K59" s="86">
        <v>1379</v>
      </c>
      <c r="L59" s="87">
        <v>1381</v>
      </c>
      <c r="M59" s="87">
        <v>1383</v>
      </c>
      <c r="N59" s="87">
        <v>1384</v>
      </c>
      <c r="O59" s="88">
        <v>1386</v>
      </c>
    </row>
    <row r="60" spans="1:21" ht="31.5" customHeight="1" thickBot="1" x14ac:dyDescent="0.25">
      <c r="B60" s="1173"/>
      <c r="C60" s="1174"/>
      <c r="D60" s="1181" t="s">
        <v>27</v>
      </c>
      <c r="E60" s="1182"/>
      <c r="F60" s="1182"/>
      <c r="G60" s="1182"/>
      <c r="H60" s="1182"/>
      <c r="I60" s="1182"/>
      <c r="J60" s="1183"/>
      <c r="K60" s="89">
        <v>80</v>
      </c>
      <c r="L60" s="90">
        <v>87</v>
      </c>
      <c r="M60" s="90">
        <v>93</v>
      </c>
      <c r="N60" s="90">
        <v>100</v>
      </c>
      <c r="O60" s="91">
        <v>107</v>
      </c>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row r="65" s="49" customFormat="1" ht="12.6" hidden="1" customHeight="1" x14ac:dyDescent="0.2"/>
    <row r="66" s="49" customFormat="1" ht="12.6" hidden="1" customHeight="1" x14ac:dyDescent="0.2"/>
    <row r="67" s="49" customFormat="1" ht="12.6" hidden="1" customHeight="1" x14ac:dyDescent="0.2"/>
    <row r="68" s="49" customFormat="1" ht="12.6" hidden="1" customHeight="1" x14ac:dyDescent="0.2"/>
    <row r="69" s="49" customFormat="1" ht="12.6" hidden="1" customHeight="1" x14ac:dyDescent="0.2"/>
  </sheetData>
  <sheetProtection algorithmName="SHA-512" hashValue="wSYtub0Uo87snJXPEj8cR4MCwLOTB2ZKBIt8DCmcQ3OKXQ7f+U/LvOmcKMp8jzrCllI9E2t7F1SbmyaeyH3UFw==" saltValue="mvNAOqy9l8PNx2DEmWhzY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s="96" customFormat="1" ht="15" customHeight="1" x14ac:dyDescent="0.2"/>
    <row r="24" s="96" customFormat="1" ht="15" customHeight="1" x14ac:dyDescent="0.2"/>
    <row r="25" s="96" customFormat="1" ht="15" customHeight="1" x14ac:dyDescent="0.2"/>
    <row r="26" s="96" customFormat="1" ht="15" customHeight="1" x14ac:dyDescent="0.2"/>
    <row r="27" s="96" customFormat="1" ht="15" customHeight="1" x14ac:dyDescent="0.2"/>
    <row r="28" s="96" customFormat="1" ht="15" customHeight="1" x14ac:dyDescent="0.2"/>
    <row r="29" s="96" customFormat="1" ht="15" customHeight="1" x14ac:dyDescent="0.2"/>
    <row r="30" s="96" customFormat="1" ht="15" customHeight="1" x14ac:dyDescent="0.2"/>
    <row r="31" s="96" customFormat="1" ht="15" customHeight="1" x14ac:dyDescent="0.2"/>
    <row r="32" s="96" customFormat="1"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25">
      <c r="B40" s="98" t="s">
        <v>8</v>
      </c>
      <c r="C40" s="99"/>
      <c r="D40" s="99"/>
      <c r="E40" s="100"/>
      <c r="F40" s="100"/>
      <c r="G40" s="100"/>
      <c r="H40" s="101" t="s">
        <v>2</v>
      </c>
      <c r="I40" s="102" t="s">
        <v>530</v>
      </c>
      <c r="J40" s="103" t="s">
        <v>531</v>
      </c>
      <c r="K40" s="103" t="s">
        <v>532</v>
      </c>
      <c r="L40" s="103" t="s">
        <v>533</v>
      </c>
      <c r="M40" s="104" t="s">
        <v>534</v>
      </c>
    </row>
    <row r="41" spans="2:13" ht="27.75" customHeight="1" x14ac:dyDescent="0.2">
      <c r="B41" s="1184" t="s">
        <v>30</v>
      </c>
      <c r="C41" s="1185"/>
      <c r="D41" s="105"/>
      <c r="E41" s="1190" t="s">
        <v>31</v>
      </c>
      <c r="F41" s="1190"/>
      <c r="G41" s="1190"/>
      <c r="H41" s="1191"/>
      <c r="I41" s="355">
        <v>27685</v>
      </c>
      <c r="J41" s="356">
        <v>32119</v>
      </c>
      <c r="K41" s="356">
        <v>33174</v>
      </c>
      <c r="L41" s="356">
        <v>35538</v>
      </c>
      <c r="M41" s="357">
        <v>35874</v>
      </c>
    </row>
    <row r="42" spans="2:13" ht="27.75" customHeight="1" x14ac:dyDescent="0.2">
      <c r="B42" s="1186"/>
      <c r="C42" s="1187"/>
      <c r="D42" s="106"/>
      <c r="E42" s="1192" t="s">
        <v>32</v>
      </c>
      <c r="F42" s="1192"/>
      <c r="G42" s="1192"/>
      <c r="H42" s="1193"/>
      <c r="I42" s="358">
        <v>565</v>
      </c>
      <c r="J42" s="359">
        <v>574</v>
      </c>
      <c r="K42" s="359">
        <v>583</v>
      </c>
      <c r="L42" s="359">
        <v>898</v>
      </c>
      <c r="M42" s="360">
        <v>794</v>
      </c>
    </row>
    <row r="43" spans="2:13" ht="27.75" customHeight="1" x14ac:dyDescent="0.2">
      <c r="B43" s="1186"/>
      <c r="C43" s="1187"/>
      <c r="D43" s="106"/>
      <c r="E43" s="1192" t="s">
        <v>33</v>
      </c>
      <c r="F43" s="1192"/>
      <c r="G43" s="1192"/>
      <c r="H43" s="1193"/>
      <c r="I43" s="358">
        <v>7402</v>
      </c>
      <c r="J43" s="359">
        <v>7098</v>
      </c>
      <c r="K43" s="359">
        <v>6633</v>
      </c>
      <c r="L43" s="359">
        <v>5234</v>
      </c>
      <c r="M43" s="360">
        <v>5566</v>
      </c>
    </row>
    <row r="44" spans="2:13" ht="27.75" customHeight="1" x14ac:dyDescent="0.2">
      <c r="B44" s="1186"/>
      <c r="C44" s="1187"/>
      <c r="D44" s="106"/>
      <c r="E44" s="1192" t="s">
        <v>34</v>
      </c>
      <c r="F44" s="1192"/>
      <c r="G44" s="1192"/>
      <c r="H44" s="1193"/>
      <c r="I44" s="358">
        <v>730</v>
      </c>
      <c r="J44" s="359">
        <v>687</v>
      </c>
      <c r="K44" s="359">
        <v>686</v>
      </c>
      <c r="L44" s="359">
        <v>665</v>
      </c>
      <c r="M44" s="360">
        <v>777</v>
      </c>
    </row>
    <row r="45" spans="2:13" ht="27.75" customHeight="1" x14ac:dyDescent="0.2">
      <c r="B45" s="1186"/>
      <c r="C45" s="1187"/>
      <c r="D45" s="106"/>
      <c r="E45" s="1192" t="s">
        <v>35</v>
      </c>
      <c r="F45" s="1192"/>
      <c r="G45" s="1192"/>
      <c r="H45" s="1193"/>
      <c r="I45" s="358">
        <v>2317</v>
      </c>
      <c r="J45" s="359">
        <v>2448</v>
      </c>
      <c r="K45" s="359">
        <v>2546</v>
      </c>
      <c r="L45" s="359">
        <v>2638</v>
      </c>
      <c r="M45" s="360">
        <v>2774</v>
      </c>
    </row>
    <row r="46" spans="2:13" ht="27.75" customHeight="1" x14ac:dyDescent="0.2">
      <c r="B46" s="1186"/>
      <c r="C46" s="1187"/>
      <c r="D46" s="107"/>
      <c r="E46" s="1192" t="s">
        <v>36</v>
      </c>
      <c r="F46" s="1192"/>
      <c r="G46" s="1192"/>
      <c r="H46" s="1193"/>
      <c r="I46" s="358">
        <v>1035</v>
      </c>
      <c r="J46" s="359">
        <v>1007</v>
      </c>
      <c r="K46" s="359">
        <v>1213</v>
      </c>
      <c r="L46" s="359">
        <v>988</v>
      </c>
      <c r="M46" s="360">
        <v>893</v>
      </c>
    </row>
    <row r="47" spans="2:13" ht="27.75" customHeight="1" x14ac:dyDescent="0.2">
      <c r="B47" s="1186"/>
      <c r="C47" s="1187"/>
      <c r="D47" s="108"/>
      <c r="E47" s="1194" t="s">
        <v>37</v>
      </c>
      <c r="F47" s="1195"/>
      <c r="G47" s="1195"/>
      <c r="H47" s="1196"/>
      <c r="I47" s="358" t="s">
        <v>492</v>
      </c>
      <c r="J47" s="359" t="s">
        <v>492</v>
      </c>
      <c r="K47" s="359" t="s">
        <v>492</v>
      </c>
      <c r="L47" s="359" t="s">
        <v>492</v>
      </c>
      <c r="M47" s="360" t="s">
        <v>492</v>
      </c>
    </row>
    <row r="48" spans="2:13" ht="27.75" customHeight="1" x14ac:dyDescent="0.2">
      <c r="B48" s="1186"/>
      <c r="C48" s="1187"/>
      <c r="D48" s="106"/>
      <c r="E48" s="1192" t="s">
        <v>38</v>
      </c>
      <c r="F48" s="1192"/>
      <c r="G48" s="1192"/>
      <c r="H48" s="1193"/>
      <c r="I48" s="358" t="s">
        <v>492</v>
      </c>
      <c r="J48" s="359" t="s">
        <v>492</v>
      </c>
      <c r="K48" s="359" t="s">
        <v>492</v>
      </c>
      <c r="L48" s="359" t="s">
        <v>492</v>
      </c>
      <c r="M48" s="360" t="s">
        <v>492</v>
      </c>
    </row>
    <row r="49" spans="2:13" ht="27.75" customHeight="1" x14ac:dyDescent="0.2">
      <c r="B49" s="1188"/>
      <c r="C49" s="1189"/>
      <c r="D49" s="106"/>
      <c r="E49" s="1192" t="s">
        <v>39</v>
      </c>
      <c r="F49" s="1192"/>
      <c r="G49" s="1192"/>
      <c r="H49" s="1193"/>
      <c r="I49" s="358" t="s">
        <v>492</v>
      </c>
      <c r="J49" s="359" t="s">
        <v>492</v>
      </c>
      <c r="K49" s="359" t="s">
        <v>492</v>
      </c>
      <c r="L49" s="359" t="s">
        <v>492</v>
      </c>
      <c r="M49" s="360" t="s">
        <v>492</v>
      </c>
    </row>
    <row r="50" spans="2:13" ht="27.75" customHeight="1" x14ac:dyDescent="0.2">
      <c r="B50" s="1197" t="s">
        <v>40</v>
      </c>
      <c r="C50" s="1198"/>
      <c r="D50" s="109"/>
      <c r="E50" s="1192" t="s">
        <v>41</v>
      </c>
      <c r="F50" s="1192"/>
      <c r="G50" s="1192"/>
      <c r="H50" s="1193"/>
      <c r="I50" s="358">
        <v>12310</v>
      </c>
      <c r="J50" s="359">
        <v>11308</v>
      </c>
      <c r="K50" s="359">
        <v>11612</v>
      </c>
      <c r="L50" s="359">
        <v>15022</v>
      </c>
      <c r="M50" s="360">
        <v>13384</v>
      </c>
    </row>
    <row r="51" spans="2:13" ht="27.75" customHeight="1" x14ac:dyDescent="0.2">
      <c r="B51" s="1186"/>
      <c r="C51" s="1187"/>
      <c r="D51" s="106"/>
      <c r="E51" s="1192" t="s">
        <v>42</v>
      </c>
      <c r="F51" s="1192"/>
      <c r="G51" s="1192"/>
      <c r="H51" s="1193"/>
      <c r="I51" s="358">
        <v>4478</v>
      </c>
      <c r="J51" s="359">
        <v>4274</v>
      </c>
      <c r="K51" s="359">
        <v>4288</v>
      </c>
      <c r="L51" s="359">
        <v>4046</v>
      </c>
      <c r="M51" s="360">
        <v>4156</v>
      </c>
    </row>
    <row r="52" spans="2:13" ht="27.75" customHeight="1" x14ac:dyDescent="0.2">
      <c r="B52" s="1188"/>
      <c r="C52" s="1189"/>
      <c r="D52" s="106"/>
      <c r="E52" s="1192" t="s">
        <v>43</v>
      </c>
      <c r="F52" s="1192"/>
      <c r="G52" s="1192"/>
      <c r="H52" s="1193"/>
      <c r="I52" s="358">
        <v>26957</v>
      </c>
      <c r="J52" s="359">
        <v>28313</v>
      </c>
      <c r="K52" s="359">
        <v>28154</v>
      </c>
      <c r="L52" s="359">
        <v>27794</v>
      </c>
      <c r="M52" s="360">
        <v>26881</v>
      </c>
    </row>
    <row r="53" spans="2:13" ht="27.75" customHeight="1" thickBot="1" x14ac:dyDescent="0.25">
      <c r="B53" s="1199" t="s">
        <v>19</v>
      </c>
      <c r="C53" s="1200"/>
      <c r="D53" s="110"/>
      <c r="E53" s="1201" t="s">
        <v>44</v>
      </c>
      <c r="F53" s="1201"/>
      <c r="G53" s="1201"/>
      <c r="H53" s="1202"/>
      <c r="I53" s="361">
        <v>-4011</v>
      </c>
      <c r="J53" s="362">
        <v>40</v>
      </c>
      <c r="K53" s="362">
        <v>780</v>
      </c>
      <c r="L53" s="362">
        <v>-902</v>
      </c>
      <c r="M53" s="363">
        <v>2255</v>
      </c>
    </row>
    <row r="54" spans="2:13" ht="27.75" customHeight="1" x14ac:dyDescent="0.2">
      <c r="B54" s="111"/>
      <c r="C54" s="112"/>
      <c r="D54" s="112"/>
      <c r="E54" s="113"/>
      <c r="F54" s="113"/>
      <c r="G54" s="113"/>
      <c r="H54" s="113"/>
      <c r="I54" s="114"/>
      <c r="J54" s="114"/>
      <c r="K54" s="114"/>
      <c r="L54" s="114"/>
      <c r="M54" s="114"/>
    </row>
    <row r="55" spans="2:13" ht="13.2" x14ac:dyDescent="0.2"/>
  </sheetData>
  <sheetProtection algorithmName="SHA-512" hashValue="DbskaqiZVrnUG73AqofS64g83JEYLeXO+IyIksL7l3fgL9dx94s1IIUxneG+EcsWGkb+vuKO+ZfX9I1Elvjxbw==" saltValue="htYGe04KikbRLuGQ94v7B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9"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45</v>
      </c>
    </row>
    <row r="54" spans="2:8" ht="29.25" customHeight="1" thickBot="1" x14ac:dyDescent="0.3">
      <c r="B54" s="116" t="s">
        <v>1</v>
      </c>
      <c r="C54" s="117"/>
      <c r="D54" s="117"/>
      <c r="E54" s="118" t="s">
        <v>2</v>
      </c>
      <c r="F54" s="119" t="s">
        <v>532</v>
      </c>
      <c r="G54" s="119" t="s">
        <v>533</v>
      </c>
      <c r="H54" s="120" t="s">
        <v>534</v>
      </c>
    </row>
    <row r="55" spans="2:8" ht="52.5" customHeight="1" x14ac:dyDescent="0.2">
      <c r="B55" s="121"/>
      <c r="C55" s="1211" t="s">
        <v>46</v>
      </c>
      <c r="D55" s="1211"/>
      <c r="E55" s="1212"/>
      <c r="F55" s="122">
        <v>2468</v>
      </c>
      <c r="G55" s="122">
        <v>2971</v>
      </c>
      <c r="H55" s="123">
        <v>2553</v>
      </c>
    </row>
    <row r="56" spans="2:8" ht="52.5" customHeight="1" x14ac:dyDescent="0.2">
      <c r="B56" s="124"/>
      <c r="C56" s="1213" t="s">
        <v>47</v>
      </c>
      <c r="D56" s="1213"/>
      <c r="E56" s="1214"/>
      <c r="F56" s="125">
        <v>1384</v>
      </c>
      <c r="G56" s="125">
        <v>1386</v>
      </c>
      <c r="H56" s="126">
        <v>1387</v>
      </c>
    </row>
    <row r="57" spans="2:8" ht="53.25" customHeight="1" x14ac:dyDescent="0.2">
      <c r="B57" s="124"/>
      <c r="C57" s="1215" t="s">
        <v>48</v>
      </c>
      <c r="D57" s="1215"/>
      <c r="E57" s="1216"/>
      <c r="F57" s="127">
        <v>6503</v>
      </c>
      <c r="G57" s="127">
        <v>9453</v>
      </c>
      <c r="H57" s="128">
        <v>8247</v>
      </c>
    </row>
    <row r="58" spans="2:8" ht="45.75" customHeight="1" x14ac:dyDescent="0.2">
      <c r="B58" s="129"/>
      <c r="C58" s="1203" t="s">
        <v>563</v>
      </c>
      <c r="D58" s="1204"/>
      <c r="E58" s="1205"/>
      <c r="F58" s="130">
        <v>5178</v>
      </c>
      <c r="G58" s="130">
        <v>7107</v>
      </c>
      <c r="H58" s="131">
        <v>5854</v>
      </c>
    </row>
    <row r="59" spans="2:8" ht="45.75" customHeight="1" x14ac:dyDescent="0.2">
      <c r="B59" s="129"/>
      <c r="C59" s="1203" t="s">
        <v>564</v>
      </c>
      <c r="D59" s="1204"/>
      <c r="E59" s="1205"/>
      <c r="F59" s="130">
        <v>421</v>
      </c>
      <c r="G59" s="130">
        <v>1420</v>
      </c>
      <c r="H59" s="131">
        <v>1425</v>
      </c>
    </row>
    <row r="60" spans="2:8" ht="45.75" customHeight="1" x14ac:dyDescent="0.2">
      <c r="B60" s="129"/>
      <c r="C60" s="1203" t="s">
        <v>565</v>
      </c>
      <c r="D60" s="1204"/>
      <c r="E60" s="1205"/>
      <c r="F60" s="130">
        <v>463</v>
      </c>
      <c r="G60" s="130">
        <v>463</v>
      </c>
      <c r="H60" s="131">
        <v>464</v>
      </c>
    </row>
    <row r="61" spans="2:8" ht="45.75" customHeight="1" x14ac:dyDescent="0.2">
      <c r="B61" s="129"/>
      <c r="C61" s="1203" t="s">
        <v>566</v>
      </c>
      <c r="D61" s="1204"/>
      <c r="E61" s="1205"/>
      <c r="F61" s="130">
        <v>322</v>
      </c>
      <c r="G61" s="130">
        <v>254</v>
      </c>
      <c r="H61" s="131">
        <v>288</v>
      </c>
    </row>
    <row r="62" spans="2:8" ht="45.75" customHeight="1" thickBot="1" x14ac:dyDescent="0.25">
      <c r="B62" s="132"/>
      <c r="C62" s="1206" t="s">
        <v>567</v>
      </c>
      <c r="D62" s="1207"/>
      <c r="E62" s="1208"/>
      <c r="F62" s="133">
        <v>48</v>
      </c>
      <c r="G62" s="133">
        <v>65</v>
      </c>
      <c r="H62" s="134">
        <v>70</v>
      </c>
    </row>
    <row r="63" spans="2:8" ht="52.5" customHeight="1" thickBot="1" x14ac:dyDescent="0.25">
      <c r="B63" s="135"/>
      <c r="C63" s="1209" t="s">
        <v>49</v>
      </c>
      <c r="D63" s="1209"/>
      <c r="E63" s="1210"/>
      <c r="F63" s="136">
        <v>10355</v>
      </c>
      <c r="G63" s="136">
        <v>13810</v>
      </c>
      <c r="H63" s="137">
        <v>12188</v>
      </c>
    </row>
    <row r="64" spans="2:8" ht="13.2" x14ac:dyDescent="0.2"/>
  </sheetData>
  <sheetProtection algorithmName="SHA-512" hashValue="M8YCpQKebgjYqKo9PL0pK73A01AxSD1OKl0ACmwt1W6x2cijzLVprW8+au2hH1loLIIxJ/lWY3egjavT4BMmKA==" saltValue="+VReMJ8MelXqbmv3+jxVC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50</v>
      </c>
      <c r="E2" s="149"/>
      <c r="F2" s="150" t="s">
        <v>529</v>
      </c>
      <c r="G2" s="151"/>
      <c r="H2" s="152"/>
    </row>
    <row r="3" spans="1:8" x14ac:dyDescent="0.2">
      <c r="A3" s="148" t="s">
        <v>522</v>
      </c>
      <c r="B3" s="153"/>
      <c r="C3" s="154"/>
      <c r="D3" s="155">
        <v>60467</v>
      </c>
      <c r="E3" s="156"/>
      <c r="F3" s="157">
        <v>62383</v>
      </c>
      <c r="G3" s="158"/>
      <c r="H3" s="159"/>
    </row>
    <row r="4" spans="1:8" x14ac:dyDescent="0.2">
      <c r="A4" s="160"/>
      <c r="B4" s="161"/>
      <c r="C4" s="162"/>
      <c r="D4" s="163">
        <v>26637</v>
      </c>
      <c r="E4" s="164"/>
      <c r="F4" s="165">
        <v>35325</v>
      </c>
      <c r="G4" s="166"/>
      <c r="H4" s="167"/>
    </row>
    <row r="5" spans="1:8" x14ac:dyDescent="0.2">
      <c r="A5" s="148" t="s">
        <v>524</v>
      </c>
      <c r="B5" s="153"/>
      <c r="C5" s="154"/>
      <c r="D5" s="155">
        <v>141445</v>
      </c>
      <c r="E5" s="156"/>
      <c r="F5" s="157">
        <v>63812</v>
      </c>
      <c r="G5" s="158"/>
      <c r="H5" s="159"/>
    </row>
    <row r="6" spans="1:8" x14ac:dyDescent="0.2">
      <c r="A6" s="160"/>
      <c r="B6" s="161"/>
      <c r="C6" s="162"/>
      <c r="D6" s="163">
        <v>34198</v>
      </c>
      <c r="E6" s="164"/>
      <c r="F6" s="165">
        <v>33848</v>
      </c>
      <c r="G6" s="166"/>
      <c r="H6" s="167"/>
    </row>
    <row r="7" spans="1:8" x14ac:dyDescent="0.2">
      <c r="A7" s="148" t="s">
        <v>525</v>
      </c>
      <c r="B7" s="153"/>
      <c r="C7" s="154"/>
      <c r="D7" s="155">
        <v>74205</v>
      </c>
      <c r="E7" s="156"/>
      <c r="F7" s="157">
        <v>54225</v>
      </c>
      <c r="G7" s="158"/>
      <c r="H7" s="159"/>
    </row>
    <row r="8" spans="1:8" x14ac:dyDescent="0.2">
      <c r="A8" s="160"/>
      <c r="B8" s="161"/>
      <c r="C8" s="162"/>
      <c r="D8" s="163">
        <v>33097</v>
      </c>
      <c r="E8" s="164"/>
      <c r="F8" s="165">
        <v>27337</v>
      </c>
      <c r="G8" s="166"/>
      <c r="H8" s="167"/>
    </row>
    <row r="9" spans="1:8" x14ac:dyDescent="0.2">
      <c r="A9" s="148" t="s">
        <v>526</v>
      </c>
      <c r="B9" s="153"/>
      <c r="C9" s="154"/>
      <c r="D9" s="155">
        <v>86649</v>
      </c>
      <c r="E9" s="156"/>
      <c r="F9" s="157">
        <v>54016</v>
      </c>
      <c r="G9" s="158"/>
      <c r="H9" s="159"/>
    </row>
    <row r="10" spans="1:8" x14ac:dyDescent="0.2">
      <c r="A10" s="160"/>
      <c r="B10" s="161"/>
      <c r="C10" s="162"/>
      <c r="D10" s="163">
        <v>69785</v>
      </c>
      <c r="E10" s="164"/>
      <c r="F10" s="165">
        <v>28078</v>
      </c>
      <c r="G10" s="166"/>
      <c r="H10" s="167"/>
    </row>
    <row r="11" spans="1:8" x14ac:dyDescent="0.2">
      <c r="A11" s="148" t="s">
        <v>527</v>
      </c>
      <c r="B11" s="153"/>
      <c r="C11" s="154"/>
      <c r="D11" s="155">
        <v>82132</v>
      </c>
      <c r="E11" s="156"/>
      <c r="F11" s="157">
        <v>52786</v>
      </c>
      <c r="G11" s="158"/>
      <c r="H11" s="159"/>
    </row>
    <row r="12" spans="1:8" x14ac:dyDescent="0.2">
      <c r="A12" s="160"/>
      <c r="B12" s="161"/>
      <c r="C12" s="168"/>
      <c r="D12" s="163">
        <v>54747</v>
      </c>
      <c r="E12" s="164"/>
      <c r="F12" s="165">
        <v>28742</v>
      </c>
      <c r="G12" s="166"/>
      <c r="H12" s="167"/>
    </row>
    <row r="13" spans="1:8" x14ac:dyDescent="0.2">
      <c r="A13" s="148"/>
      <c r="B13" s="153"/>
      <c r="C13" s="169"/>
      <c r="D13" s="170">
        <v>88980</v>
      </c>
      <c r="E13" s="171"/>
      <c r="F13" s="172">
        <v>57444</v>
      </c>
      <c r="G13" s="173"/>
      <c r="H13" s="159"/>
    </row>
    <row r="14" spans="1:8" x14ac:dyDescent="0.2">
      <c r="A14" s="160"/>
      <c r="B14" s="161"/>
      <c r="C14" s="162"/>
      <c r="D14" s="163">
        <v>43693</v>
      </c>
      <c r="E14" s="164"/>
      <c r="F14" s="165">
        <v>30666</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4.03</v>
      </c>
      <c r="C19" s="174">
        <f>ROUND(VALUE(SUBSTITUTE(実質収支比率等に係る経年分析!G$48,"▲","-")),2)</f>
        <v>3.35</v>
      </c>
      <c r="D19" s="174">
        <f>ROUND(VALUE(SUBSTITUTE(実質収支比率等に係る経年分析!H$48,"▲","-")),2)</f>
        <v>4.43</v>
      </c>
      <c r="E19" s="174">
        <f>ROUND(VALUE(SUBSTITUTE(実質収支比率等に係る経年分析!I$48,"▲","-")),2)</f>
        <v>3.79</v>
      </c>
      <c r="F19" s="174">
        <f>ROUND(VALUE(SUBSTITUTE(実質収支比率等に係る経年分析!J$48,"▲","-")),2)</f>
        <v>3.45</v>
      </c>
    </row>
    <row r="20" spans="1:11" x14ac:dyDescent="0.2">
      <c r="A20" s="174" t="s">
        <v>53</v>
      </c>
      <c r="B20" s="174">
        <f>ROUND(VALUE(SUBSTITUTE(実質収支比率等に係る経年分析!F$47,"▲","-")),2)</f>
        <v>12.13</v>
      </c>
      <c r="C20" s="174">
        <f>ROUND(VALUE(SUBSTITUTE(実質収支比率等に係る経年分析!G$47,"▲","-")),2)</f>
        <v>11.53</v>
      </c>
      <c r="D20" s="174">
        <f>ROUND(VALUE(SUBSTITUTE(実質収支比率等に係る経年分析!H$47,"▲","-")),2)</f>
        <v>13.3</v>
      </c>
      <c r="E20" s="174">
        <f>ROUND(VALUE(SUBSTITUTE(実質収支比率等に係る経年分析!I$47,"▲","-")),2)</f>
        <v>16.16</v>
      </c>
      <c r="F20" s="174">
        <f>ROUND(VALUE(SUBSTITUTE(実質収支比率等に係る経年分析!J$47,"▲","-")),2)</f>
        <v>13.43</v>
      </c>
    </row>
    <row r="21" spans="1:11" x14ac:dyDescent="0.2">
      <c r="A21" s="174" t="s">
        <v>54</v>
      </c>
      <c r="B21" s="174">
        <f>IF(ISNUMBER(VALUE(SUBSTITUTE(実質収支比率等に係る経年分析!F$49,"▲","-"))),ROUND(VALUE(SUBSTITUTE(実質収支比率等に係る経年分析!F$49,"▲","-")),2),NA())</f>
        <v>-1.34</v>
      </c>
      <c r="C21" s="174">
        <f>IF(ISNUMBER(VALUE(SUBSTITUTE(実質収支比率等に係る経年分析!G$49,"▲","-"))),ROUND(VALUE(SUBSTITUTE(実質収支比率等に係る経年分析!G$49,"▲","-")),2),NA())</f>
        <v>-0.45</v>
      </c>
      <c r="D21" s="174">
        <f>IF(ISNUMBER(VALUE(SUBSTITUTE(実質収支比率等に係る経年分析!H$49,"▲","-"))),ROUND(VALUE(SUBSTITUTE(実質収支比率等に係る経年分析!H$49,"▲","-")),2),NA())</f>
        <v>3.7</v>
      </c>
      <c r="E21" s="174">
        <f>IF(ISNUMBER(VALUE(SUBSTITUTE(実質収支比率等に係る経年分析!I$49,"▲","-"))),ROUND(VALUE(SUBSTITUTE(実質収支比率等に係る経年分析!I$49,"▲","-")),2),NA())</f>
        <v>2.0499999999999998</v>
      </c>
      <c r="F21" s="174">
        <f>IF(ISNUMBER(VALUE(SUBSTITUTE(実質収支比率等に係る経年分析!J$49,"▲","-"))),ROUND(VALUE(SUBSTITUTE(実質収支比率等に係る経年分析!J$49,"▲","-")),2),NA())</f>
        <v>-2.42</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0.03</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0.03</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0.01</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0.01</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0.01</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後期高齢者医療事業特別会計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0.01</v>
      </c>
    </row>
    <row r="30" spans="1:11" x14ac:dyDescent="0.2">
      <c r="A30" s="175" t="str">
        <f>IF(連結実質赤字比率に係る赤字・黒字の構成分析!C$40="",NA(),連結実質赤字比率に係る赤字・黒字の構成分析!C$40)</f>
        <v>土地取得特別会計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0.03</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0.02</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0.02</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0.02</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0.02</v>
      </c>
    </row>
    <row r="31" spans="1:11" x14ac:dyDescent="0.2">
      <c r="A31" s="175" t="str">
        <f>IF(連結実質赤字比率に係る赤字・黒字の構成分析!C$39="",NA(),連結実質赤字比率に係る赤字・黒字の構成分析!C$39)</f>
        <v>国民健康保険特別会計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0.03</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0.06</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0.14000000000000001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0.11</v>
      </c>
    </row>
    <row r="32" spans="1:11" x14ac:dyDescent="0.2">
      <c r="A32" s="175" t="str">
        <f>IF(連結実質赤字比率に係る赤字・黒字の構成分析!C$38="",NA(),連結実質赤字比率に係る赤字・黒字の構成分析!C$38)</f>
        <v>病院事業会計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0.47</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0.18</v>
      </c>
    </row>
    <row r="33" spans="1:16" x14ac:dyDescent="0.2">
      <c r="A33" s="175" t="str">
        <f>IF(連結実質赤字比率に係る赤字・黒字の構成分析!C$37="",NA(),連結実質赤字比率に係る赤字・黒字の構成分析!C$37)</f>
        <v>介護保険特別会計(介護保険事業)</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0.65</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0.49</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0.45</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0.55000000000000004</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0.39</v>
      </c>
    </row>
    <row r="34" spans="1:16" x14ac:dyDescent="0.2">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0.96</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1.41</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2.6</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2.76</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2.5299999999999998</v>
      </c>
    </row>
    <row r="35" spans="1:16" x14ac:dyDescent="0.2">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4.0199999999999996</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3.35</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4.42</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3.79</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3.44</v>
      </c>
    </row>
    <row r="36" spans="1:16" x14ac:dyDescent="0.2">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7.09</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5.45</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4.5599999999999996</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4.28</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4.13</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2677</v>
      </c>
      <c r="E42" s="176"/>
      <c r="F42" s="176"/>
      <c r="G42" s="176">
        <f>'実質公債費比率（分子）の構造'!L$52</f>
        <v>2692</v>
      </c>
      <c r="H42" s="176"/>
      <c r="I42" s="176"/>
      <c r="J42" s="176">
        <f>'実質公債費比率（分子）の構造'!M$52</f>
        <v>2723</v>
      </c>
      <c r="K42" s="176"/>
      <c r="L42" s="176"/>
      <c r="M42" s="176">
        <f>'実質公債費比率（分子）の構造'!N$52</f>
        <v>2699</v>
      </c>
      <c r="N42" s="176"/>
      <c r="O42" s="176"/>
      <c r="P42" s="176">
        <f>'実質公債費比率（分子）の構造'!O$52</f>
        <v>2649</v>
      </c>
    </row>
    <row r="43" spans="1:16" x14ac:dyDescent="0.2">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2">
      <c r="A45" s="176" t="s">
        <v>63</v>
      </c>
      <c r="B45" s="176">
        <f>'実質公債費比率（分子）の構造'!K$49</f>
        <v>85</v>
      </c>
      <c r="C45" s="176"/>
      <c r="D45" s="176"/>
      <c r="E45" s="176">
        <f>'実質公債費比率（分子）の構造'!L$49</f>
        <v>92</v>
      </c>
      <c r="F45" s="176"/>
      <c r="G45" s="176"/>
      <c r="H45" s="176">
        <f>'実質公債費比率（分子）の構造'!M$49</f>
        <v>99</v>
      </c>
      <c r="I45" s="176"/>
      <c r="J45" s="176"/>
      <c r="K45" s="176">
        <f>'実質公債費比率（分子）の構造'!N$49</f>
        <v>114</v>
      </c>
      <c r="L45" s="176"/>
      <c r="M45" s="176"/>
      <c r="N45" s="176">
        <f>'実質公債費比率（分子）の構造'!O$49</f>
        <v>104</v>
      </c>
      <c r="O45" s="176"/>
      <c r="P45" s="176"/>
    </row>
    <row r="46" spans="1:16" x14ac:dyDescent="0.2">
      <c r="A46" s="176" t="s">
        <v>64</v>
      </c>
      <c r="B46" s="176">
        <f>'実質公債費比率（分子）の構造'!K$48</f>
        <v>905</v>
      </c>
      <c r="C46" s="176"/>
      <c r="D46" s="176"/>
      <c r="E46" s="176">
        <f>'実質公債費比率（分子）の構造'!L$48</f>
        <v>954</v>
      </c>
      <c r="F46" s="176"/>
      <c r="G46" s="176"/>
      <c r="H46" s="176">
        <f>'実質公債費比率（分子）の構造'!M$48</f>
        <v>973</v>
      </c>
      <c r="I46" s="176"/>
      <c r="J46" s="176"/>
      <c r="K46" s="176">
        <f>'実質公債費比率（分子）の構造'!N$48</f>
        <v>646</v>
      </c>
      <c r="L46" s="176"/>
      <c r="M46" s="176"/>
      <c r="N46" s="176">
        <f>'実質公債費比率（分子）の構造'!O$48</f>
        <v>367</v>
      </c>
      <c r="O46" s="176"/>
      <c r="P46" s="176"/>
    </row>
    <row r="47" spans="1:16" x14ac:dyDescent="0.2">
      <c r="A47" s="176" t="s">
        <v>12</v>
      </c>
      <c r="B47" s="176">
        <f>'実質公債費比率（分子）の構造'!K$47</f>
        <v>7</v>
      </c>
      <c r="C47" s="176"/>
      <c r="D47" s="176"/>
      <c r="E47" s="176">
        <f>'実質公債費比率（分子）の構造'!L$47</f>
        <v>7</v>
      </c>
      <c r="F47" s="176"/>
      <c r="G47" s="176"/>
      <c r="H47" s="176">
        <f>'実質公債費比率（分子）の構造'!M$47</f>
        <v>7</v>
      </c>
      <c r="I47" s="176"/>
      <c r="J47" s="176"/>
      <c r="K47" s="176">
        <f>'実質公債費比率（分子）の構造'!N$47</f>
        <v>7</v>
      </c>
      <c r="L47" s="176"/>
      <c r="M47" s="176"/>
      <c r="N47" s="176">
        <f>'実質公債費比率（分子）の構造'!O$47</f>
        <v>7</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2314</v>
      </c>
      <c r="C49" s="176"/>
      <c r="D49" s="176"/>
      <c r="E49" s="176">
        <f>'実質公債費比率（分子）の構造'!L$45</f>
        <v>2394</v>
      </c>
      <c r="F49" s="176"/>
      <c r="G49" s="176"/>
      <c r="H49" s="176">
        <f>'実質公債費比率（分子）の構造'!M$45</f>
        <v>2426</v>
      </c>
      <c r="I49" s="176"/>
      <c r="J49" s="176"/>
      <c r="K49" s="176">
        <f>'実質公債費比率（分子）の構造'!N$45</f>
        <v>2547</v>
      </c>
      <c r="L49" s="176"/>
      <c r="M49" s="176"/>
      <c r="N49" s="176">
        <f>'実質公債費比率（分子）の構造'!O$45</f>
        <v>2604</v>
      </c>
      <c r="O49" s="176"/>
      <c r="P49" s="176"/>
    </row>
    <row r="50" spans="1:16" x14ac:dyDescent="0.2">
      <c r="A50" s="176" t="s">
        <v>67</v>
      </c>
      <c r="B50" s="176" t="e">
        <f>NA()</f>
        <v>#N/A</v>
      </c>
      <c r="C50" s="176">
        <f>IF(ISNUMBER('実質公債費比率（分子）の構造'!K$53),'実質公債費比率（分子）の構造'!K$53,NA())</f>
        <v>634</v>
      </c>
      <c r="D50" s="176" t="e">
        <f>NA()</f>
        <v>#N/A</v>
      </c>
      <c r="E50" s="176" t="e">
        <f>NA()</f>
        <v>#N/A</v>
      </c>
      <c r="F50" s="176">
        <f>IF(ISNUMBER('実質公債費比率（分子）の構造'!L$53),'実質公債費比率（分子）の構造'!L$53,NA())</f>
        <v>755</v>
      </c>
      <c r="G50" s="176" t="e">
        <f>NA()</f>
        <v>#N/A</v>
      </c>
      <c r="H50" s="176" t="e">
        <f>NA()</f>
        <v>#N/A</v>
      </c>
      <c r="I50" s="176">
        <f>IF(ISNUMBER('実質公債費比率（分子）の構造'!M$53),'実質公債費比率（分子）の構造'!M$53,NA())</f>
        <v>782</v>
      </c>
      <c r="J50" s="176" t="e">
        <f>NA()</f>
        <v>#N/A</v>
      </c>
      <c r="K50" s="176" t="e">
        <f>NA()</f>
        <v>#N/A</v>
      </c>
      <c r="L50" s="176">
        <f>IF(ISNUMBER('実質公債費比率（分子）の構造'!N$53),'実質公債費比率（分子）の構造'!N$53,NA())</f>
        <v>615</v>
      </c>
      <c r="M50" s="176" t="e">
        <f>NA()</f>
        <v>#N/A</v>
      </c>
      <c r="N50" s="176" t="e">
        <f>NA()</f>
        <v>#N/A</v>
      </c>
      <c r="O50" s="176">
        <f>IF(ISNUMBER('実質公債費比率（分子）の構造'!O$53),'実質公債費比率（分子）の構造'!O$53,NA())</f>
        <v>433</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26957</v>
      </c>
      <c r="E56" s="175"/>
      <c r="F56" s="175"/>
      <c r="G56" s="175">
        <f>'将来負担比率（分子）の構造'!J$52</f>
        <v>28313</v>
      </c>
      <c r="H56" s="175"/>
      <c r="I56" s="175"/>
      <c r="J56" s="175">
        <f>'将来負担比率（分子）の構造'!K$52</f>
        <v>28154</v>
      </c>
      <c r="K56" s="175"/>
      <c r="L56" s="175"/>
      <c r="M56" s="175">
        <f>'将来負担比率（分子）の構造'!L$52</f>
        <v>27794</v>
      </c>
      <c r="N56" s="175"/>
      <c r="O56" s="175"/>
      <c r="P56" s="175">
        <f>'将来負担比率（分子）の構造'!M$52</f>
        <v>26881</v>
      </c>
    </row>
    <row r="57" spans="1:16" x14ac:dyDescent="0.2">
      <c r="A57" s="175" t="s">
        <v>42</v>
      </c>
      <c r="B57" s="175"/>
      <c r="C57" s="175"/>
      <c r="D57" s="175">
        <f>'将来負担比率（分子）の構造'!I$51</f>
        <v>4478</v>
      </c>
      <c r="E57" s="175"/>
      <c r="F57" s="175"/>
      <c r="G57" s="175">
        <f>'将来負担比率（分子）の構造'!J$51</f>
        <v>4274</v>
      </c>
      <c r="H57" s="175"/>
      <c r="I57" s="175"/>
      <c r="J57" s="175">
        <f>'将来負担比率（分子）の構造'!K$51</f>
        <v>4288</v>
      </c>
      <c r="K57" s="175"/>
      <c r="L57" s="175"/>
      <c r="M57" s="175">
        <f>'将来負担比率（分子）の構造'!L$51</f>
        <v>4046</v>
      </c>
      <c r="N57" s="175"/>
      <c r="O57" s="175"/>
      <c r="P57" s="175">
        <f>'将来負担比率（分子）の構造'!M$51</f>
        <v>4156</v>
      </c>
    </row>
    <row r="58" spans="1:16" x14ac:dyDescent="0.2">
      <c r="A58" s="175" t="s">
        <v>41</v>
      </c>
      <c r="B58" s="175"/>
      <c r="C58" s="175"/>
      <c r="D58" s="175">
        <f>'将来負担比率（分子）の構造'!I$50</f>
        <v>12310</v>
      </c>
      <c r="E58" s="175"/>
      <c r="F58" s="175"/>
      <c r="G58" s="175">
        <f>'将来負担比率（分子）の構造'!J$50</f>
        <v>11308</v>
      </c>
      <c r="H58" s="175"/>
      <c r="I58" s="175"/>
      <c r="J58" s="175">
        <f>'将来負担比率（分子）の構造'!K$50</f>
        <v>11612</v>
      </c>
      <c r="K58" s="175"/>
      <c r="L58" s="175"/>
      <c r="M58" s="175">
        <f>'将来負担比率（分子）の構造'!L$50</f>
        <v>15022</v>
      </c>
      <c r="N58" s="175"/>
      <c r="O58" s="175"/>
      <c r="P58" s="175">
        <f>'将来負担比率（分子）の構造'!M$50</f>
        <v>13384</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f>'将来負担比率（分子）の構造'!I$46</f>
        <v>1035</v>
      </c>
      <c r="C61" s="175"/>
      <c r="D61" s="175"/>
      <c r="E61" s="175">
        <f>'将来負担比率（分子）の構造'!J$46</f>
        <v>1007</v>
      </c>
      <c r="F61" s="175"/>
      <c r="G61" s="175"/>
      <c r="H61" s="175">
        <f>'将来負担比率（分子）の構造'!K$46</f>
        <v>1213</v>
      </c>
      <c r="I61" s="175"/>
      <c r="J61" s="175"/>
      <c r="K61" s="175">
        <f>'将来負担比率（分子）の構造'!L$46</f>
        <v>988</v>
      </c>
      <c r="L61" s="175"/>
      <c r="M61" s="175"/>
      <c r="N61" s="175">
        <f>'将来負担比率（分子）の構造'!M$46</f>
        <v>893</v>
      </c>
      <c r="O61" s="175"/>
      <c r="P61" s="175"/>
    </row>
    <row r="62" spans="1:16" x14ac:dyDescent="0.2">
      <c r="A62" s="175" t="s">
        <v>35</v>
      </c>
      <c r="B62" s="175">
        <f>'将来負担比率（分子）の構造'!I$45</f>
        <v>2317</v>
      </c>
      <c r="C62" s="175"/>
      <c r="D62" s="175"/>
      <c r="E62" s="175">
        <f>'将来負担比率（分子）の構造'!J$45</f>
        <v>2448</v>
      </c>
      <c r="F62" s="175"/>
      <c r="G62" s="175"/>
      <c r="H62" s="175">
        <f>'将来負担比率（分子）の構造'!K$45</f>
        <v>2546</v>
      </c>
      <c r="I62" s="175"/>
      <c r="J62" s="175"/>
      <c r="K62" s="175">
        <f>'将来負担比率（分子）の構造'!L$45</f>
        <v>2638</v>
      </c>
      <c r="L62" s="175"/>
      <c r="M62" s="175"/>
      <c r="N62" s="175">
        <f>'将来負担比率（分子）の構造'!M$45</f>
        <v>2774</v>
      </c>
      <c r="O62" s="175"/>
      <c r="P62" s="175"/>
    </row>
    <row r="63" spans="1:16" x14ac:dyDescent="0.2">
      <c r="A63" s="175" t="s">
        <v>34</v>
      </c>
      <c r="B63" s="175">
        <f>'将来負担比率（分子）の構造'!I$44</f>
        <v>730</v>
      </c>
      <c r="C63" s="175"/>
      <c r="D63" s="175"/>
      <c r="E63" s="175">
        <f>'将来負担比率（分子）の構造'!J$44</f>
        <v>687</v>
      </c>
      <c r="F63" s="175"/>
      <c r="G63" s="175"/>
      <c r="H63" s="175">
        <f>'将来負担比率（分子）の構造'!K$44</f>
        <v>686</v>
      </c>
      <c r="I63" s="175"/>
      <c r="J63" s="175"/>
      <c r="K63" s="175">
        <f>'将来負担比率（分子）の構造'!L$44</f>
        <v>665</v>
      </c>
      <c r="L63" s="175"/>
      <c r="M63" s="175"/>
      <c r="N63" s="175">
        <f>'将来負担比率（分子）の構造'!M$44</f>
        <v>777</v>
      </c>
      <c r="O63" s="175"/>
      <c r="P63" s="175"/>
    </row>
    <row r="64" spans="1:16" x14ac:dyDescent="0.2">
      <c r="A64" s="175" t="s">
        <v>33</v>
      </c>
      <c r="B64" s="175">
        <f>'将来負担比率（分子）の構造'!I$43</f>
        <v>7402</v>
      </c>
      <c r="C64" s="175"/>
      <c r="D64" s="175"/>
      <c r="E64" s="175">
        <f>'将来負担比率（分子）の構造'!J$43</f>
        <v>7098</v>
      </c>
      <c r="F64" s="175"/>
      <c r="G64" s="175"/>
      <c r="H64" s="175">
        <f>'将来負担比率（分子）の構造'!K$43</f>
        <v>6633</v>
      </c>
      <c r="I64" s="175"/>
      <c r="J64" s="175"/>
      <c r="K64" s="175">
        <f>'将来負担比率（分子）の構造'!L$43</f>
        <v>5234</v>
      </c>
      <c r="L64" s="175"/>
      <c r="M64" s="175"/>
      <c r="N64" s="175">
        <f>'将来負担比率（分子）の構造'!M$43</f>
        <v>5566</v>
      </c>
      <c r="O64" s="175"/>
      <c r="P64" s="175"/>
    </row>
    <row r="65" spans="1:16" x14ac:dyDescent="0.2">
      <c r="A65" s="175" t="s">
        <v>32</v>
      </c>
      <c r="B65" s="175">
        <f>'将来負担比率（分子）の構造'!I$42</f>
        <v>565</v>
      </c>
      <c r="C65" s="175"/>
      <c r="D65" s="175"/>
      <c r="E65" s="175">
        <f>'将来負担比率（分子）の構造'!J$42</f>
        <v>574</v>
      </c>
      <c r="F65" s="175"/>
      <c r="G65" s="175"/>
      <c r="H65" s="175">
        <f>'将来負担比率（分子）の構造'!K$42</f>
        <v>583</v>
      </c>
      <c r="I65" s="175"/>
      <c r="J65" s="175"/>
      <c r="K65" s="175">
        <f>'将来負担比率（分子）の構造'!L$42</f>
        <v>898</v>
      </c>
      <c r="L65" s="175"/>
      <c r="M65" s="175"/>
      <c r="N65" s="175">
        <f>'将来負担比率（分子）の構造'!M$42</f>
        <v>794</v>
      </c>
      <c r="O65" s="175"/>
      <c r="P65" s="175"/>
    </row>
    <row r="66" spans="1:16" x14ac:dyDescent="0.2">
      <c r="A66" s="175" t="s">
        <v>31</v>
      </c>
      <c r="B66" s="175">
        <f>'将来負担比率（分子）の構造'!I$41</f>
        <v>27685</v>
      </c>
      <c r="C66" s="175"/>
      <c r="D66" s="175"/>
      <c r="E66" s="175">
        <f>'将来負担比率（分子）の構造'!J$41</f>
        <v>32119</v>
      </c>
      <c r="F66" s="175"/>
      <c r="G66" s="175"/>
      <c r="H66" s="175">
        <f>'将来負担比率（分子）の構造'!K$41</f>
        <v>33174</v>
      </c>
      <c r="I66" s="175"/>
      <c r="J66" s="175"/>
      <c r="K66" s="175">
        <f>'将来負担比率（分子）の構造'!L$41</f>
        <v>35538</v>
      </c>
      <c r="L66" s="175"/>
      <c r="M66" s="175"/>
      <c r="N66" s="175">
        <f>'将来負担比率（分子）の構造'!M$41</f>
        <v>35874</v>
      </c>
      <c r="O66" s="175"/>
      <c r="P66" s="175"/>
    </row>
    <row r="67" spans="1:16" x14ac:dyDescent="0.2">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40</v>
      </c>
      <c r="G67" s="175" t="e">
        <f>NA()</f>
        <v>#N/A</v>
      </c>
      <c r="H67" s="175" t="e">
        <f>NA()</f>
        <v>#N/A</v>
      </c>
      <c r="I67" s="175">
        <f>IF(ISNUMBER('将来負担比率（分子）の構造'!K$53), IF('将来負担比率（分子）の構造'!K$53 &lt; 0, 0, '将来負担比率（分子）の構造'!K$53), NA())</f>
        <v>780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2255</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2468</v>
      </c>
      <c r="C72" s="179">
        <f>基金残高に係る経年分析!G55</f>
        <v>2971</v>
      </c>
      <c r="D72" s="179">
        <f>基金残高に係る経年分析!H55</f>
        <v>2553</v>
      </c>
    </row>
    <row r="73" spans="1:16" x14ac:dyDescent="0.2">
      <c r="A73" s="178" t="s">
        <v>74</v>
      </c>
      <c r="B73" s="179">
        <f>基金残高に係る経年分析!F56</f>
        <v>1384</v>
      </c>
      <c r="C73" s="179">
        <f>基金残高に係る経年分析!G56</f>
        <v>1386</v>
      </c>
      <c r="D73" s="179">
        <f>基金残高に係る経年分析!H56</f>
        <v>1387</v>
      </c>
    </row>
    <row r="74" spans="1:16" x14ac:dyDescent="0.2">
      <c r="A74" s="178" t="s">
        <v>75</v>
      </c>
      <c r="B74" s="179">
        <f>基金残高に係る経年分析!F57</f>
        <v>6503</v>
      </c>
      <c r="C74" s="179">
        <f>基金残高に係る経年分析!G57</f>
        <v>9453</v>
      </c>
      <c r="D74" s="179">
        <f>基金残高に係る経年分析!H57</f>
        <v>8247</v>
      </c>
    </row>
  </sheetData>
  <sheetProtection algorithmName="SHA-512" hashValue="62k0Yxtz7/JKOZGBNdL6uWs+oPULwW05mZ9xda23kX1ytmhnnKPMgIB7HepRyzMghUyANJ8SN5YBO+t6pSookg==" saltValue="iU1mHVclMaedJo6rAe9ajg=="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2025-03-24T11:39:29Z</cp:lastPrinted>
  <dcterms:created xsi:type="dcterms:W3CDTF">2025-02-19T03:16:16Z</dcterms:created>
  <dcterms:modified xsi:type="dcterms:W3CDTF">2025-03-27T09:11:10Z</dcterms:modified>
  <cp:category/>
</cp:coreProperties>
</file>