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496\Downloads\"/>
    </mc:Choice>
  </mc:AlternateContent>
  <bookViews>
    <workbookView xWindow="-108" yWindow="-108" windowWidth="23256" windowHeight="12576"/>
  </bookViews>
  <sheets>
    <sheet name="Sheet1" sheetId="1" r:id="rId1"/>
  </sheets>
  <definedNames>
    <definedName name="_xlnm.Print_Area" localSheetId="0">Sheet1!$A$1:$N$44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" l="1"/>
  <c r="M24" i="1"/>
  <c r="M25" i="1"/>
  <c r="M26" i="1"/>
  <c r="M27" i="1"/>
  <c r="M28" i="1"/>
  <c r="M29" i="1"/>
  <c r="M30" i="1"/>
  <c r="M31" i="1"/>
  <c r="M32" i="1"/>
  <c r="M23" i="1"/>
  <c r="K6" i="1" l="1"/>
  <c r="L6" i="1" s="1"/>
  <c r="K29" i="1"/>
  <c r="L29" i="1" s="1"/>
  <c r="K25" i="1"/>
  <c r="L25" i="1" s="1"/>
  <c r="K24" i="1"/>
  <c r="L24" i="1" s="1"/>
  <c r="K9" i="1"/>
  <c r="L9" i="1" s="1"/>
  <c r="K8" i="1"/>
  <c r="L8" i="1" s="1"/>
  <c r="K28" i="1"/>
  <c r="L28" i="1" s="1"/>
  <c r="K27" i="1"/>
  <c r="L27" i="1" s="1"/>
  <c r="K26" i="1"/>
  <c r="L26" i="1" s="1"/>
  <c r="K11" i="1"/>
  <c r="L11" i="1" s="1"/>
  <c r="K10" i="1"/>
  <c r="L10" i="1" s="1"/>
  <c r="K7" i="1"/>
  <c r="L7" i="1" s="1"/>
  <c r="K31" i="1"/>
  <c r="K32" i="1"/>
  <c r="K30" i="1"/>
  <c r="L30" i="1" s="1"/>
  <c r="P23" i="1"/>
  <c r="K23" i="1"/>
  <c r="L23" i="1" s="1"/>
  <c r="L32" i="1" l="1"/>
  <c r="L31" i="1"/>
  <c r="K13" i="1" l="1"/>
  <c r="L13" i="1" s="1"/>
  <c r="Q6" i="1"/>
  <c r="K12" i="1"/>
  <c r="L12" i="1" s="1"/>
  <c r="K14" i="1" l="1"/>
  <c r="L14" i="1" s="1"/>
  <c r="K15" i="1"/>
  <c r="L15" i="1" s="1"/>
</calcChain>
</file>

<file path=xl/sharedStrings.xml><?xml version="1.0" encoding="utf-8"?>
<sst xmlns="http://schemas.openxmlformats.org/spreadsheetml/2006/main" count="68" uniqueCount="39">
  <si>
    <t>申請事業所一覧表</t>
    <rPh sb="0" eb="2">
      <t>シンセイ</t>
    </rPh>
    <rPh sb="2" eb="5">
      <t>ジギョウショ</t>
    </rPh>
    <rPh sb="5" eb="8">
      <t>イチランヒョウ</t>
    </rPh>
    <phoneticPr fontId="2"/>
  </si>
  <si>
    <t>通番</t>
    <rPh sb="0" eb="2">
      <t>ツウバン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</si>
  <si>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</si>
  <si>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</si>
  <si>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主たるサービス種別</t>
    <rPh sb="0" eb="1">
      <t>シュ</t>
    </rPh>
    <rPh sb="7" eb="9">
      <t>シュベツ</t>
    </rPh>
    <phoneticPr fontId="2"/>
  </si>
  <si>
    <t>定員数</t>
    <rPh sb="0" eb="2">
      <t>テイイン</t>
    </rPh>
    <rPh sb="2" eb="3">
      <t>スウ</t>
    </rPh>
    <phoneticPr fontId="2"/>
  </si>
  <si>
    <t>注１</t>
    <rPh sb="0" eb="1">
      <t>チュウ</t>
    </rPh>
    <phoneticPr fontId="2"/>
  </si>
  <si>
    <t>通所介護</t>
    <rPh sb="0" eb="2">
      <t>ツウショ</t>
    </rPh>
    <rPh sb="2" eb="4">
      <t>カイゴ</t>
    </rPh>
    <phoneticPr fontId="2"/>
  </si>
  <si>
    <t>通所リハビリテーション</t>
    <phoneticPr fontId="2"/>
  </si>
  <si>
    <t>地域密着型通所介護</t>
    <phoneticPr fontId="2"/>
  </si>
  <si>
    <t>認知症対応型通所介護</t>
    <phoneticPr fontId="2"/>
  </si>
  <si>
    <t>注２</t>
    <rPh sb="0" eb="1">
      <t>チュウ</t>
    </rPh>
    <phoneticPr fontId="2"/>
  </si>
  <si>
    <t>注３</t>
    <rPh sb="0" eb="1">
      <t>チュウ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</si>
  <si>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</si>
  <si>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phoneticPr fontId="2"/>
  </si>
  <si>
    <t>認知症対応型共同生活介護</t>
    <phoneticPr fontId="2"/>
  </si>
  <si>
    <t>地域密着型介護老人福祉施設入所者生活介護</t>
    <phoneticPr fontId="2"/>
  </si>
  <si>
    <t>１．通所系施設</t>
    <rPh sb="2" eb="4">
      <t>ツウショ</t>
    </rPh>
    <rPh sb="4" eb="5">
      <t>ケイ</t>
    </rPh>
    <rPh sb="5" eb="7">
      <t>シセツ</t>
    </rPh>
    <phoneticPr fontId="2"/>
  </si>
  <si>
    <t>単価
（円）</t>
    <rPh sb="0" eb="2">
      <t>タンカ</t>
    </rPh>
    <rPh sb="4" eb="5">
      <t>エン</t>
    </rPh>
    <phoneticPr fontId="2"/>
  </si>
  <si>
    <t>事業所指定日</t>
    <rPh sb="0" eb="3">
      <t>ジギョウショ</t>
    </rPh>
    <rPh sb="3" eb="5">
      <t>シテイ</t>
    </rPh>
    <rPh sb="5" eb="6">
      <t>ビ</t>
    </rPh>
    <phoneticPr fontId="2"/>
  </si>
  <si>
    <t>注４</t>
    <rPh sb="0" eb="1">
      <t>チュウ</t>
    </rPh>
    <phoneticPr fontId="2"/>
  </si>
  <si>
    <t>事業所指定日は、当初の指定日を記載すること。</t>
    <rPh sb="0" eb="3">
      <t>ジギョウショ</t>
    </rPh>
    <rPh sb="3" eb="5">
      <t>シテイ</t>
    </rPh>
    <rPh sb="5" eb="6">
      <t>ビ</t>
    </rPh>
    <rPh sb="8" eb="10">
      <t>トウショ</t>
    </rPh>
    <rPh sb="11" eb="13">
      <t>シテイ</t>
    </rPh>
    <rPh sb="13" eb="14">
      <t>ヒ</t>
    </rPh>
    <rPh sb="15" eb="17">
      <t>キサイ</t>
    </rPh>
    <phoneticPr fontId="2"/>
  </si>
  <si>
    <t>現在の指定有効
期間満了日</t>
    <rPh sb="0" eb="2">
      <t>ゲンザイ</t>
    </rPh>
    <rPh sb="3" eb="5">
      <t>シテイ</t>
    </rPh>
    <rPh sb="5" eb="7">
      <t>ユウコウ</t>
    </rPh>
    <rPh sb="8" eb="10">
      <t>キカン</t>
    </rPh>
    <rPh sb="10" eb="12">
      <t>マンリョウ</t>
    </rPh>
    <rPh sb="12" eb="13">
      <t>ビ</t>
    </rPh>
    <phoneticPr fontId="2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</si>
  <si>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</si>
  <si>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事業者名：</t>
    <rPh sb="0" eb="2">
      <t>ジギョウ</t>
    </rPh>
    <rPh sb="2" eb="3">
      <t>シャ</t>
    </rPh>
    <phoneticPr fontId="2"/>
  </si>
  <si>
    <t>差額</t>
    <rPh sb="0" eb="2">
      <t>サガク</t>
    </rPh>
    <phoneticPr fontId="2"/>
  </si>
  <si>
    <t>通所系施設には、「通所介護」「通所リハビリテーション」「地域密着型通所介護」「認知症対応型通所介護」「小規模多機能型居宅介護」が対象となります。</t>
    <rPh sb="0" eb="2">
      <t>ツウショ</t>
    </rPh>
    <rPh sb="2" eb="3">
      <t>ケイ</t>
    </rPh>
    <rPh sb="3" eb="5">
      <t>シセツ</t>
    </rPh>
    <rPh sb="9" eb="11">
      <t>ツウショ</t>
    </rPh>
    <rPh sb="11" eb="13">
      <t>カイゴ</t>
    </rPh>
    <rPh sb="15" eb="17">
      <t>ツウショ</t>
    </rPh>
    <rPh sb="28" eb="30">
      <t>チイキ</t>
    </rPh>
    <rPh sb="30" eb="33">
      <t>ミッチャクガタ</t>
    </rPh>
    <rPh sb="33" eb="35">
      <t>ツウショ</t>
    </rPh>
    <rPh sb="35" eb="37">
      <t>カイゴ</t>
    </rPh>
    <rPh sb="39" eb="42">
      <t>ニンチショウ</t>
    </rPh>
    <rPh sb="42" eb="45">
      <t>タイオウガタ</t>
    </rPh>
    <rPh sb="45" eb="47">
      <t>ツウショ</t>
    </rPh>
    <rPh sb="47" eb="49">
      <t>カイゴ</t>
    </rPh>
    <rPh sb="51" eb="62">
      <t>ショウキボタキノウガタキョタクカイゴ</t>
    </rPh>
    <rPh sb="64" eb="66">
      <t>タイショウ</t>
    </rPh>
    <phoneticPr fontId="2"/>
  </si>
  <si>
    <t>小規模多機能型居宅介護</t>
    <rPh sb="0" eb="11">
      <t>ショウキボタキノウガタキョタクカイゴ</t>
    </rPh>
    <phoneticPr fontId="2"/>
  </si>
  <si>
    <t>２．入所系施設</t>
    <rPh sb="2" eb="4">
      <t>ニュウショ</t>
    </rPh>
    <rPh sb="4" eb="5">
      <t>ケイ</t>
    </rPh>
    <rPh sb="5" eb="7">
      <t>シセツ</t>
    </rPh>
    <phoneticPr fontId="2"/>
  </si>
  <si>
    <t>特定施設入居者生活介護</t>
    <phoneticPr fontId="2"/>
  </si>
  <si>
    <t>短期入所生活介護</t>
    <phoneticPr fontId="2"/>
  </si>
  <si>
    <t>食費は、おやつ代も含むものとし、１日あたりの金額を記載すること。利用者に合わせてきざみ食など複数の価格設定をしている場合は、普通食を基準に記載すること。</t>
    <rPh sb="0" eb="2">
      <t>ショクヒ</t>
    </rPh>
    <rPh sb="7" eb="8">
      <t>ダイ</t>
    </rPh>
    <rPh sb="9" eb="10">
      <t>フク</t>
    </rPh>
    <rPh sb="17" eb="18">
      <t>ヒ</t>
    </rPh>
    <rPh sb="22" eb="24">
      <t>キンガク</t>
    </rPh>
    <rPh sb="25" eb="27">
      <t>キサイ</t>
    </rPh>
    <rPh sb="32" eb="35">
      <t>リヨウシャ</t>
    </rPh>
    <rPh sb="36" eb="37">
      <t>ア</t>
    </rPh>
    <rPh sb="43" eb="44">
      <t>ショク</t>
    </rPh>
    <rPh sb="46" eb="48">
      <t>フクスウ</t>
    </rPh>
    <rPh sb="49" eb="51">
      <t>カカク</t>
    </rPh>
    <rPh sb="51" eb="53">
      <t>セッテイ</t>
    </rPh>
    <rPh sb="58" eb="60">
      <t>バアイ</t>
    </rPh>
    <rPh sb="62" eb="64">
      <t>フツウ</t>
    </rPh>
    <rPh sb="64" eb="65">
      <t>ショク</t>
    </rPh>
    <rPh sb="66" eb="68">
      <t>キジュン</t>
    </rPh>
    <rPh sb="69" eb="71">
      <t>キサイ</t>
    </rPh>
    <phoneticPr fontId="2"/>
  </si>
  <si>
    <t>算定額
（円）</t>
    <rPh sb="0" eb="2">
      <t>サンテイ</t>
    </rPh>
    <rPh sb="2" eb="3">
      <t>ガク</t>
    </rPh>
    <rPh sb="5" eb="6">
      <t>エン</t>
    </rPh>
    <phoneticPr fontId="2"/>
  </si>
  <si>
    <t>交付申請額</t>
    <rPh sb="0" eb="5">
      <t>コウフシンセイガク</t>
    </rPh>
    <phoneticPr fontId="2"/>
  </si>
  <si>
    <t>交付申請額（請求額）</t>
    <rPh sb="0" eb="2">
      <t>コウフ</t>
    </rPh>
    <rPh sb="2" eb="4">
      <t>シンセイ</t>
    </rPh>
    <rPh sb="4" eb="5">
      <t>ガク</t>
    </rPh>
    <rPh sb="6" eb="7">
      <t>ショウ</t>
    </rPh>
    <rPh sb="7" eb="8">
      <t>モトム</t>
    </rPh>
    <rPh sb="8" eb="9">
      <t>ガク</t>
    </rPh>
    <phoneticPr fontId="2"/>
  </si>
  <si>
    <t>入所系施設には、「介護老人福祉施設」「介護老人保健施設」「特定施設入居者生活介護」「短期入所生活介護」「地域密着型介護老人福祉施設入所者生活介護」「認知症対応型共同生活介護」が対象となります。</t>
    <rPh sb="0" eb="2">
      <t>ニュウショ</t>
    </rPh>
    <rPh sb="2" eb="3">
      <t>ケイ</t>
    </rPh>
    <rPh sb="3" eb="5">
      <t>シセツ</t>
    </rPh>
    <rPh sb="9" eb="11">
      <t>カイゴ</t>
    </rPh>
    <rPh sb="11" eb="13">
      <t>ロウジン</t>
    </rPh>
    <rPh sb="13" eb="15">
      <t>フクシ</t>
    </rPh>
    <rPh sb="15" eb="17">
      <t>シセツ</t>
    </rPh>
    <rPh sb="19" eb="21">
      <t>カイゴ</t>
    </rPh>
    <rPh sb="21" eb="23">
      <t>ロウジン</t>
    </rPh>
    <rPh sb="23" eb="25">
      <t>ホケン</t>
    </rPh>
    <rPh sb="25" eb="27">
      <t>シセツ</t>
    </rPh>
    <rPh sb="29" eb="31">
      <t>トクテイ</t>
    </rPh>
    <rPh sb="31" eb="33">
      <t>シセツ</t>
    </rPh>
    <rPh sb="33" eb="36">
      <t>ニュウキョシャ</t>
    </rPh>
    <rPh sb="36" eb="38">
      <t>セイカツ</t>
    </rPh>
    <rPh sb="38" eb="40">
      <t>カイゴ</t>
    </rPh>
    <rPh sb="42" eb="50">
      <t>タンキニュウショセイカツカイゴ</t>
    </rPh>
    <rPh sb="52" eb="54">
      <t>チイキ</t>
    </rPh>
    <rPh sb="54" eb="57">
      <t>ミッチャクガタ</t>
    </rPh>
    <rPh sb="57" eb="59">
      <t>カイゴ</t>
    </rPh>
    <rPh sb="59" eb="61">
      <t>ロウジン</t>
    </rPh>
    <rPh sb="61" eb="63">
      <t>フクシ</t>
    </rPh>
    <rPh sb="63" eb="65">
      <t>シセツ</t>
    </rPh>
    <rPh sb="65" eb="68">
      <t>ニュウショシャ</t>
    </rPh>
    <rPh sb="68" eb="70">
      <t>セイカツ</t>
    </rPh>
    <rPh sb="70" eb="72">
      <t>カイゴ</t>
    </rPh>
    <rPh sb="88" eb="90">
      <t>タイショウ</t>
    </rPh>
    <phoneticPr fontId="2"/>
  </si>
  <si>
    <t>R6.4.1時点の食費</t>
    <rPh sb="6" eb="8">
      <t>ジテン</t>
    </rPh>
    <rPh sb="9" eb="11">
      <t>ショクヒ</t>
    </rPh>
    <phoneticPr fontId="2"/>
  </si>
  <si>
    <t>R7.3.31時点の食費</t>
    <rPh sb="7" eb="9">
      <t>ジテン</t>
    </rPh>
    <rPh sb="10" eb="12">
      <t>ショクヒ</t>
    </rPh>
    <phoneticPr fontId="2"/>
  </si>
  <si>
    <t>定員数には、令和７年４月１日時点の定員数を記載することとし、要支援に係る人数は含めないこと。</t>
    <rPh sb="0" eb="2">
      <t>テイイン</t>
    </rPh>
    <rPh sb="2" eb="3">
      <t>スウ</t>
    </rPh>
    <rPh sb="6" eb="8">
      <t>レイワ</t>
    </rPh>
    <rPh sb="9" eb="10">
      <t>ネン</t>
    </rPh>
    <rPh sb="11" eb="12">
      <t>ツキ</t>
    </rPh>
    <rPh sb="13" eb="14">
      <t>ヒ</t>
    </rPh>
    <rPh sb="14" eb="16">
      <t>ジテン</t>
    </rPh>
    <rPh sb="17" eb="19">
      <t>テイイン</t>
    </rPh>
    <rPh sb="19" eb="20">
      <t>スウ</t>
    </rPh>
    <rPh sb="21" eb="23">
      <t>キサイ</t>
    </rPh>
    <rPh sb="30" eb="33">
      <t>ヨウシエン</t>
    </rPh>
    <rPh sb="34" eb="35">
      <t>カカ</t>
    </rPh>
    <rPh sb="36" eb="38">
      <t>ニンズウ</t>
    </rPh>
    <rPh sb="39" eb="4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</si>
</sst>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#,###&quot;円&quot;"/>
    <numFmt numFmtId="178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3" borderId="0" xfId="0" applyFont="1" applyFill="1">
      <alignment vertical="center"/>
    </xf>
    <xf numFmtId="38" fontId="3" fillId="3" borderId="0" xfId="1" applyFont="1" applyFill="1" applyAlignment="1">
      <alignment horizontal="right" vertical="center"/>
    </xf>
    <xf numFmtId="0" fontId="3" fillId="3" borderId="0" xfId="0" applyFont="1" applyFill="1" applyAlignment="1">
      <alignment vertical="center" shrinkToFit="1"/>
    </xf>
    <xf numFmtId="38" fontId="3" fillId="3" borderId="0" xfId="1" applyFont="1" applyFill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left" vertical="center"/>
    </xf>
    <xf numFmtId="0" fontId="4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4" xfId="0" applyFont="1" applyFill="1" applyBorder="1" applyAlignment="1">
      <alignment horizontal="right" vertical="center" shrinkToFit="1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38" fontId="3" fillId="3" borderId="0" xfId="1" applyFont="1" applyFill="1" applyBorder="1" applyProtection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 applyProtection="1">
      <alignment vertical="center" shrinkToFit="1"/>
      <protection locked="0"/>
    </xf>
    <xf numFmtId="176" fontId="3" fillId="0" borderId="1" xfId="0" applyNumberFormat="1" applyFont="1" applyBorder="1" applyAlignment="1" applyProtection="1">
      <alignment vertical="center" shrinkToFit="1"/>
      <protection locked="0"/>
    </xf>
    <xf numFmtId="38" fontId="3" fillId="0" borderId="1" xfId="1" applyFont="1" applyBorder="1" applyAlignment="1" applyProtection="1">
      <alignment horizontal="right" vertical="center"/>
    </xf>
    <xf numFmtId="38" fontId="3" fillId="0" borderId="1" xfId="1" applyFont="1" applyBorder="1" applyAlignment="1" applyProtection="1">
      <alignment horizontal="right" vertical="center"/>
      <protection locked="0"/>
    </xf>
    <xf numFmtId="0" fontId="3" fillId="0" borderId="1" xfId="0" applyNumberFormat="1" applyFont="1" applyBorder="1" applyAlignment="1" applyProtection="1">
      <alignment vertical="center" shrinkToFit="1"/>
      <protection locked="0"/>
    </xf>
    <xf numFmtId="0" fontId="3" fillId="0" borderId="2" xfId="0" applyNumberFormat="1" applyFont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38" fontId="3" fillId="0" borderId="1" xfId="1" applyFont="1" applyBorder="1" applyProtection="1">
      <alignment vertical="center"/>
    </xf>
    <xf numFmtId="38" fontId="3" fillId="0" borderId="0" xfId="1" applyFont="1" applyAlignment="1">
      <alignment vertical="center" shrinkToFit="1"/>
    </xf>
    <xf numFmtId="0" fontId="3" fillId="3" borderId="3" xfId="0" applyFont="1" applyFill="1" applyBorder="1">
      <alignment vertical="center"/>
    </xf>
    <xf numFmtId="0" fontId="3" fillId="3" borderId="3" xfId="0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right" vertical="center"/>
    </xf>
    <xf numFmtId="38" fontId="3" fillId="3" borderId="3" xfId="1" applyFont="1" applyFill="1" applyBorder="1">
      <alignment vertical="center"/>
    </xf>
    <xf numFmtId="38" fontId="3" fillId="3" borderId="0" xfId="1" applyFont="1" applyFill="1" applyBorder="1">
      <alignment vertical="center"/>
    </xf>
    <xf numFmtId="0" fontId="3" fillId="3" borderId="0" xfId="0" applyFont="1" applyFill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top" wrapText="1"/>
    </xf>
    <xf numFmtId="0" fontId="3" fillId="0" borderId="1" xfId="0" applyFont="1" applyBorder="1" applyAlignment="1" applyProtection="1">
      <alignment vertical="center" shrinkToFit="1"/>
    </xf>
    <xf numFmtId="176" fontId="3" fillId="0" borderId="1" xfId="0" applyNumberFormat="1" applyFont="1" applyBorder="1" applyAlignment="1" applyProtection="1">
      <alignment vertical="center" shrinkToFit="1"/>
    </xf>
    <xf numFmtId="38" fontId="3" fillId="0" borderId="1" xfId="1" applyFont="1" applyBorder="1" applyAlignment="1">
      <alignment horizontal="right" vertical="center"/>
    </xf>
    <xf numFmtId="0" fontId="3" fillId="3" borderId="0" xfId="0" applyFont="1" applyFill="1" applyAlignment="1">
      <alignment vertical="top" wrapText="1"/>
    </xf>
    <xf numFmtId="38" fontId="3" fillId="3" borderId="0" xfId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 shrinkToFit="1"/>
    </xf>
    <xf numFmtId="0" fontId="3" fillId="3" borderId="0" xfId="0" applyFont="1" applyFill="1" applyBorder="1">
      <alignment vertical="center"/>
    </xf>
    <xf numFmtId="38" fontId="5" fillId="3" borderId="0" xfId="1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vertical="center" shrinkToFit="1"/>
    </xf>
    <xf numFmtId="177" fontId="5" fillId="3" borderId="0" xfId="0" applyNumberFormat="1" applyFont="1" applyFill="1" applyBorder="1" applyAlignment="1">
      <alignment horizontal="center" vertical="center" shrinkToFit="1"/>
    </xf>
    <xf numFmtId="177" fontId="6" fillId="3" borderId="0" xfId="0" applyNumberFormat="1" applyFont="1" applyFill="1" applyBorder="1" applyAlignment="1">
      <alignment horizontal="center" vertical="center" shrinkToFit="1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3" fillId="3" borderId="4" xfId="0" applyFont="1" applyFill="1" applyBorder="1" applyAlignment="1" applyProtection="1">
      <alignment horizontal="right" vertical="center" shrinkToFit="1"/>
      <protection locked="0"/>
    </xf>
    <xf numFmtId="0" fontId="4" fillId="3" borderId="4" xfId="0" applyFont="1" applyFill="1" applyBorder="1" applyAlignment="1" applyProtection="1">
      <alignment vertical="center" shrinkToFit="1"/>
      <protection locked="0"/>
    </xf>
    <xf numFmtId="177" fontId="5" fillId="3" borderId="0" xfId="0" applyNumberFormat="1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77" fontId="5" fillId="3" borderId="6" xfId="0" applyNumberFormat="1" applyFont="1" applyFill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38" fontId="5" fillId="3" borderId="5" xfId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38" fontId="3" fillId="3" borderId="0" xfId="1" applyFont="1" applyFill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vertical="center"/>
    </xf>
    <xf numFmtId="38" fontId="5" fillId="3" borderId="0" xfId="1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view="pageBreakPreview" zoomScaleNormal="100" zoomScaleSheetLayoutView="100" workbookViewId="0">
      <selection activeCell="M35" sqref="M35"/>
    </sheetView>
  </sheetViews>
  <sheetFormatPr defaultColWidth="9" defaultRowHeight="22.5" customHeight="1" x14ac:dyDescent="0.45"/>
  <cols>
    <col min="1" max="1" width="4.59765625" style="5" customWidth="1"/>
    <col min="2" max="3" width="12.59765625" style="5" customWidth="1"/>
    <col min="4" max="4" width="15.3984375" style="5" customWidth="1"/>
    <col min="5" max="5" width="19" style="5" customWidth="1"/>
    <col min="6" max="6" width="20.59765625" style="5" customWidth="1"/>
    <col min="7" max="8" width="8.3984375" style="51" customWidth="1"/>
    <col min="9" max="9" width="7.69921875" style="52" customWidth="1"/>
    <col min="10" max="11" width="7.69921875" style="5" customWidth="1"/>
    <col min="12" max="14" width="15" style="6" customWidth="1"/>
    <col min="15" max="15" width="3.69921875" style="5" customWidth="1"/>
    <col min="16" max="16" width="6.19921875" style="5" customWidth="1"/>
    <col min="17" max="17" width="7.09765625" style="6" customWidth="1"/>
    <col min="18" max="20" width="3.69921875" style="5" customWidth="1"/>
    <col min="21" max="21" width="26.69921875" style="7" customWidth="1"/>
    <col min="22" max="52" width="3.69921875" style="5" customWidth="1"/>
    <col min="53" max="16384" width="9" style="5"/>
  </cols>
  <sheetData>
    <row r="1" spans="1:21" ht="22.5" customHeight="1" x14ac:dyDescent="0.45">
      <c r="A1" s="1" t="s">
        <v>23</v>
      </c>
      <c r="B1" s="1"/>
      <c r="C1" s="1"/>
      <c r="D1" s="1"/>
      <c r="E1" s="1"/>
      <c r="F1" s="1"/>
      <c r="G1" s="2"/>
      <c r="H1" s="2"/>
      <c r="I1" s="3"/>
      <c r="J1" s="1"/>
      <c r="K1" s="1"/>
      <c r="L1" s="4"/>
      <c r="M1" s="4"/>
      <c r="N1" s="4"/>
    </row>
    <row r="2" spans="1:21" ht="22.5" customHeight="1" x14ac:dyDescent="0.45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8"/>
      <c r="N2" s="8"/>
    </row>
    <row r="3" spans="1:21" ht="22.5" customHeight="1" x14ac:dyDescent="0.45">
      <c r="A3" s="9"/>
      <c r="B3" s="8"/>
      <c r="C3" s="8"/>
      <c r="D3" s="8"/>
      <c r="E3" s="8"/>
      <c r="F3" s="8"/>
      <c r="G3" s="8"/>
      <c r="H3" s="10" t="s">
        <v>24</v>
      </c>
      <c r="I3" s="58"/>
      <c r="J3" s="59"/>
      <c r="K3" s="59"/>
      <c r="L3" s="59"/>
      <c r="M3" s="11"/>
      <c r="N3" s="11"/>
    </row>
    <row r="4" spans="1:21" ht="22.5" customHeight="1" x14ac:dyDescent="0.45">
      <c r="A4" s="1" t="s">
        <v>17</v>
      </c>
      <c r="B4" s="1"/>
      <c r="C4" s="1"/>
      <c r="D4" s="1"/>
      <c r="E4" s="1"/>
      <c r="F4" s="1"/>
      <c r="G4" s="2"/>
      <c r="H4" s="2"/>
      <c r="I4" s="3"/>
      <c r="J4" s="1"/>
      <c r="K4" s="1"/>
      <c r="L4" s="4"/>
      <c r="M4" s="4"/>
      <c r="N4" s="4"/>
    </row>
    <row r="5" spans="1:21" s="19" customFormat="1" ht="44.25" customHeight="1" x14ac:dyDescent="0.45">
      <c r="A5" s="12" t="s">
        <v>1</v>
      </c>
      <c r="B5" s="12" t="s">
        <v>2</v>
      </c>
      <c r="C5" s="12" t="s">
        <v>19</v>
      </c>
      <c r="D5" s="13" t="s">
        <v>22</v>
      </c>
      <c r="E5" s="12" t="s">
        <v>3</v>
      </c>
      <c r="F5" s="12" t="s">
        <v>4</v>
      </c>
      <c r="G5" s="14" t="s">
        <v>18</v>
      </c>
      <c r="H5" s="15" t="s">
        <v>5</v>
      </c>
      <c r="I5" s="16" t="s">
        <v>36</v>
      </c>
      <c r="J5" s="16" t="s">
        <v>37</v>
      </c>
      <c r="K5" s="17" t="s">
        <v>25</v>
      </c>
      <c r="L5" s="14" t="s">
        <v>32</v>
      </c>
      <c r="M5" s="18"/>
      <c r="N5" s="18"/>
      <c r="Q5" s="20"/>
      <c r="U5" s="7"/>
    </row>
    <row r="6" spans="1:21" ht="22.5" customHeight="1" x14ac:dyDescent="0.45">
      <c r="A6" s="21">
        <v>1</v>
      </c>
      <c r="B6" s="22"/>
      <c r="C6" s="23"/>
      <c r="D6" s="23"/>
      <c r="E6" s="22"/>
      <c r="F6" s="22"/>
      <c r="G6" s="24">
        <v>3828</v>
      </c>
      <c r="H6" s="25"/>
      <c r="I6" s="26"/>
      <c r="J6" s="27"/>
      <c r="K6" s="28">
        <f>J6-I6</f>
        <v>0</v>
      </c>
      <c r="L6" s="29">
        <f>IF(K6=0,G6,IF(K6&lt;32,$Q$6,0))*H6</f>
        <v>0</v>
      </c>
      <c r="M6" s="18"/>
      <c r="N6" s="18"/>
      <c r="Q6" s="30">
        <f>G12/2</f>
        <v>1914</v>
      </c>
      <c r="U6" s="7" t="s">
        <v>7</v>
      </c>
    </row>
    <row r="7" spans="1:21" ht="22.5" customHeight="1" x14ac:dyDescent="0.45">
      <c r="A7" s="21">
        <v>2</v>
      </c>
      <c r="B7" s="22"/>
      <c r="C7" s="23"/>
      <c r="D7" s="23"/>
      <c r="E7" s="22"/>
      <c r="F7" s="22"/>
      <c r="G7" s="24">
        <v>3828</v>
      </c>
      <c r="H7" s="25"/>
      <c r="I7" s="26"/>
      <c r="J7" s="27"/>
      <c r="K7" s="28">
        <f t="shared" ref="K7" si="0">J7-I7</f>
        <v>0</v>
      </c>
      <c r="L7" s="29">
        <f>IF(K7=0,G7,IF(K7&lt;32,$Q$6,0))*H7</f>
        <v>0</v>
      </c>
      <c r="M7" s="18"/>
      <c r="N7" s="18"/>
      <c r="U7" s="7" t="s">
        <v>8</v>
      </c>
    </row>
    <row r="8" spans="1:21" ht="22.5" customHeight="1" x14ac:dyDescent="0.45">
      <c r="A8" s="21">
        <v>3</v>
      </c>
      <c r="B8" s="22"/>
      <c r="C8" s="23"/>
      <c r="D8" s="23"/>
      <c r="E8" s="22"/>
      <c r="F8" s="22"/>
      <c r="G8" s="24">
        <v>3828</v>
      </c>
      <c r="H8" s="25"/>
      <c r="I8" s="26"/>
      <c r="J8" s="27"/>
      <c r="K8" s="28">
        <f>J8-I8</f>
        <v>0</v>
      </c>
      <c r="L8" s="29">
        <f>IF(K8=0,G8,IF(K8&lt;32,$Q$6,0))*H8</f>
        <v>0</v>
      </c>
      <c r="M8" s="18"/>
      <c r="N8" s="18"/>
      <c r="U8" s="7" t="s">
        <v>9</v>
      </c>
    </row>
    <row r="9" spans="1:21" ht="22.5" customHeight="1" x14ac:dyDescent="0.45">
      <c r="A9" s="21">
        <v>4</v>
      </c>
      <c r="B9" s="22"/>
      <c r="C9" s="23"/>
      <c r="D9" s="23"/>
      <c r="E9" s="22"/>
      <c r="F9" s="22"/>
      <c r="G9" s="24">
        <v>3828</v>
      </c>
      <c r="H9" s="25"/>
      <c r="I9" s="26"/>
      <c r="J9" s="27"/>
      <c r="K9" s="28">
        <f t="shared" ref="K9" si="1">J9-I9</f>
        <v>0</v>
      </c>
      <c r="L9" s="29">
        <f t="shared" ref="L9" si="2">IF(K9=0,G9,IF(K9&lt;32,$Q$6,0))*H9</f>
        <v>0</v>
      </c>
      <c r="M9" s="18"/>
      <c r="N9" s="18"/>
      <c r="U9" s="7" t="s">
        <v>10</v>
      </c>
    </row>
    <row r="10" spans="1:21" ht="22.5" customHeight="1" x14ac:dyDescent="0.45">
      <c r="A10" s="21">
        <v>5</v>
      </c>
      <c r="B10" s="22"/>
      <c r="C10" s="23"/>
      <c r="D10" s="23"/>
      <c r="E10" s="22"/>
      <c r="F10" s="22"/>
      <c r="G10" s="24">
        <v>3828</v>
      </c>
      <c r="H10" s="25"/>
      <c r="I10" s="26"/>
      <c r="J10" s="27"/>
      <c r="K10" s="28">
        <f>J10-I10</f>
        <v>0</v>
      </c>
      <c r="L10" s="29">
        <f>IF(K10=0,G10,IF(K10&lt;32,$Q$6,0))*H10</f>
        <v>0</v>
      </c>
      <c r="M10" s="18"/>
      <c r="N10" s="18"/>
      <c r="U10" s="7" t="s">
        <v>9</v>
      </c>
    </row>
    <row r="11" spans="1:21" ht="22.5" customHeight="1" x14ac:dyDescent="0.45">
      <c r="A11" s="21">
        <v>6</v>
      </c>
      <c r="B11" s="22"/>
      <c r="C11" s="23"/>
      <c r="D11" s="23"/>
      <c r="E11" s="22"/>
      <c r="F11" s="22"/>
      <c r="G11" s="24">
        <v>3828</v>
      </c>
      <c r="H11" s="25"/>
      <c r="I11" s="26"/>
      <c r="J11" s="27"/>
      <c r="K11" s="28">
        <f t="shared" ref="K11" si="3">J11-I11</f>
        <v>0</v>
      </c>
      <c r="L11" s="29">
        <f t="shared" ref="L11" si="4">IF(K11=0,G11,IF(K11&lt;32,$Q$6,0))*H11</f>
        <v>0</v>
      </c>
      <c r="M11" s="18"/>
      <c r="N11" s="18"/>
      <c r="U11" s="7" t="s">
        <v>10</v>
      </c>
    </row>
    <row r="12" spans="1:21" ht="22.5" customHeight="1" x14ac:dyDescent="0.45">
      <c r="A12" s="21">
        <v>7</v>
      </c>
      <c r="B12" s="22"/>
      <c r="C12" s="23"/>
      <c r="D12" s="23"/>
      <c r="E12" s="22"/>
      <c r="F12" s="22"/>
      <c r="G12" s="24">
        <v>3828</v>
      </c>
      <c r="H12" s="25"/>
      <c r="I12" s="26"/>
      <c r="J12" s="27"/>
      <c r="K12" s="28">
        <f t="shared" ref="K12:K15" si="5">J12-I12</f>
        <v>0</v>
      </c>
      <c r="L12" s="29">
        <f>IF(K12=0,G12,IF(K12&lt;32,$Q$6,0))*H12</f>
        <v>0</v>
      </c>
      <c r="M12" s="18"/>
      <c r="N12" s="18"/>
      <c r="U12" s="7" t="s">
        <v>8</v>
      </c>
    </row>
    <row r="13" spans="1:21" ht="22.5" customHeight="1" x14ac:dyDescent="0.45">
      <c r="A13" s="21">
        <v>8</v>
      </c>
      <c r="B13" s="22"/>
      <c r="C13" s="23"/>
      <c r="D13" s="23"/>
      <c r="E13" s="22"/>
      <c r="F13" s="22"/>
      <c r="G13" s="24">
        <v>3828</v>
      </c>
      <c r="H13" s="25"/>
      <c r="I13" s="26"/>
      <c r="J13" s="27"/>
      <c r="K13" s="28">
        <f>J13-I13</f>
        <v>0</v>
      </c>
      <c r="L13" s="29">
        <f>IF(K13=0,G13,IF(K13&lt;32,$Q$6,0))*H13</f>
        <v>0</v>
      </c>
      <c r="M13" s="18"/>
      <c r="N13" s="18"/>
      <c r="U13" s="7" t="s">
        <v>9</v>
      </c>
    </row>
    <row r="14" spans="1:21" ht="22.5" customHeight="1" x14ac:dyDescent="0.45">
      <c r="A14" s="21">
        <v>9</v>
      </c>
      <c r="B14" s="22"/>
      <c r="C14" s="23"/>
      <c r="D14" s="23"/>
      <c r="E14" s="22"/>
      <c r="F14" s="22"/>
      <c r="G14" s="24">
        <v>3828</v>
      </c>
      <c r="H14" s="25"/>
      <c r="I14" s="26"/>
      <c r="J14" s="27"/>
      <c r="K14" s="28">
        <f t="shared" si="5"/>
        <v>0</v>
      </c>
      <c r="L14" s="29">
        <f t="shared" ref="L14:L15" si="6">IF(K14=0,G14,IF(K14&lt;32,$Q$6,0))*H14</f>
        <v>0</v>
      </c>
      <c r="M14" s="18"/>
      <c r="N14" s="18"/>
      <c r="U14" s="7" t="s">
        <v>10</v>
      </c>
    </row>
    <row r="15" spans="1:21" ht="22.5" customHeight="1" x14ac:dyDescent="0.45">
      <c r="A15" s="21">
        <v>10</v>
      </c>
      <c r="B15" s="22"/>
      <c r="C15" s="23"/>
      <c r="D15" s="23"/>
      <c r="E15" s="22"/>
      <c r="F15" s="22"/>
      <c r="G15" s="24">
        <v>3828</v>
      </c>
      <c r="H15" s="25"/>
      <c r="I15" s="26"/>
      <c r="J15" s="27"/>
      <c r="K15" s="28">
        <f t="shared" si="5"/>
        <v>0</v>
      </c>
      <c r="L15" s="29">
        <f t="shared" si="6"/>
        <v>0</v>
      </c>
      <c r="M15" s="18"/>
      <c r="N15" s="18"/>
      <c r="U15" s="7" t="s">
        <v>27</v>
      </c>
    </row>
    <row r="16" spans="1:21" ht="12" customHeight="1" x14ac:dyDescent="0.45">
      <c r="A16" s="31"/>
      <c r="B16" s="32"/>
      <c r="C16" s="32"/>
      <c r="D16" s="32"/>
      <c r="E16" s="31"/>
      <c r="F16" s="31"/>
      <c r="G16" s="33"/>
      <c r="H16" s="33"/>
      <c r="I16" s="32"/>
      <c r="J16" s="31"/>
      <c r="K16" s="31"/>
      <c r="L16" s="34"/>
      <c r="M16" s="35"/>
      <c r="N16" s="35"/>
    </row>
    <row r="17" spans="1:21" ht="22.5" customHeight="1" x14ac:dyDescent="0.45">
      <c r="A17" s="36" t="s">
        <v>6</v>
      </c>
      <c r="B17" s="56" t="s">
        <v>26</v>
      </c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37"/>
      <c r="N17" s="37"/>
    </row>
    <row r="18" spans="1:21" ht="22.5" customHeight="1" x14ac:dyDescent="0.45">
      <c r="A18" s="1" t="s">
        <v>11</v>
      </c>
      <c r="B18" s="1" t="s">
        <v>21</v>
      </c>
      <c r="C18" s="1"/>
      <c r="D18" s="1"/>
      <c r="E18" s="1"/>
      <c r="F18" s="1"/>
      <c r="G18" s="2"/>
      <c r="H18" s="2"/>
      <c r="I18" s="3"/>
      <c r="J18" s="1"/>
      <c r="K18" s="1"/>
      <c r="L18" s="4"/>
      <c r="M18" s="4"/>
      <c r="N18" s="4"/>
    </row>
    <row r="19" spans="1:21" ht="22.5" customHeight="1" x14ac:dyDescent="0.45">
      <c r="A19" s="1" t="s">
        <v>12</v>
      </c>
      <c r="B19" s="1" t="s">
        <v>38</v>
      </c>
      <c r="C19" s="1"/>
      <c r="D19" s="1"/>
      <c r="E19" s="1"/>
      <c r="F19" s="1"/>
      <c r="G19" s="2"/>
      <c r="H19" s="2"/>
      <c r="I19" s="3"/>
      <c r="J19" s="1"/>
      <c r="K19" s="1"/>
      <c r="L19" s="4"/>
      <c r="M19" s="4"/>
      <c r="N19" s="4"/>
    </row>
    <row r="20" spans="1:21" ht="22.2" customHeight="1" x14ac:dyDescent="0.45">
      <c r="A20" s="38" t="s">
        <v>20</v>
      </c>
      <c r="B20" s="64" t="s">
        <v>31</v>
      </c>
      <c r="C20" s="64"/>
      <c r="D20" s="64"/>
      <c r="E20" s="65"/>
      <c r="F20" s="65"/>
      <c r="G20" s="65"/>
      <c r="H20" s="65"/>
      <c r="I20" s="65"/>
      <c r="J20" s="65"/>
      <c r="K20" s="65"/>
      <c r="L20" s="65"/>
      <c r="M20" s="66"/>
      <c r="N20" s="39"/>
    </row>
    <row r="21" spans="1:21" ht="22.5" customHeight="1" x14ac:dyDescent="0.45">
      <c r="A21" s="1" t="s">
        <v>28</v>
      </c>
      <c r="B21" s="1"/>
      <c r="C21" s="1"/>
      <c r="D21" s="1"/>
      <c r="E21" s="1"/>
      <c r="F21" s="1"/>
      <c r="G21" s="2"/>
      <c r="H21" s="2"/>
      <c r="I21" s="3"/>
      <c r="J21" s="1"/>
      <c r="K21" s="1"/>
      <c r="L21" s="4"/>
      <c r="M21" s="4"/>
      <c r="N21" s="4"/>
    </row>
    <row r="22" spans="1:21" s="19" customFormat="1" ht="44.25" customHeight="1" x14ac:dyDescent="0.45">
      <c r="A22" s="12" t="s">
        <v>1</v>
      </c>
      <c r="B22" s="12" t="s">
        <v>2</v>
      </c>
      <c r="C22" s="12" t="s">
        <v>19</v>
      </c>
      <c r="D22" s="13" t="s">
        <v>22</v>
      </c>
      <c r="E22" s="12" t="s">
        <v>3</v>
      </c>
      <c r="F22" s="12" t="s">
        <v>4</v>
      </c>
      <c r="G22" s="14" t="s">
        <v>18</v>
      </c>
      <c r="H22" s="15" t="s">
        <v>5</v>
      </c>
      <c r="I22" s="16" t="s">
        <v>36</v>
      </c>
      <c r="J22" s="16" t="s">
        <v>37</v>
      </c>
      <c r="K22" s="17" t="s">
        <v>25</v>
      </c>
      <c r="L22" s="14" t="s">
        <v>32</v>
      </c>
      <c r="M22" s="14" t="s">
        <v>33</v>
      </c>
      <c r="P22" s="20"/>
      <c r="T22" s="7"/>
    </row>
    <row r="23" spans="1:21" ht="22.5" customHeight="1" x14ac:dyDescent="0.45">
      <c r="A23" s="21">
        <v>1</v>
      </c>
      <c r="B23" s="40"/>
      <c r="C23" s="41"/>
      <c r="D23" s="41"/>
      <c r="E23" s="40"/>
      <c r="F23" s="40"/>
      <c r="G23" s="42">
        <v>16243</v>
      </c>
      <c r="H23" s="24"/>
      <c r="I23" s="26"/>
      <c r="J23" s="27"/>
      <c r="K23" s="28">
        <f>J23-I23</f>
        <v>0</v>
      </c>
      <c r="L23" s="29">
        <f>IF(K23=0,G23,IF(K23&lt;98,$P$23,0))*H23</f>
        <v>0</v>
      </c>
      <c r="M23" s="29">
        <f>L23</f>
        <v>0</v>
      </c>
      <c r="N23" s="5"/>
      <c r="P23" s="6">
        <f>G23/2</f>
        <v>8121.5</v>
      </c>
      <c r="Q23" s="5"/>
      <c r="T23" s="7" t="s">
        <v>13</v>
      </c>
      <c r="U23" s="5"/>
    </row>
    <row r="24" spans="1:21" ht="22.5" customHeight="1" x14ac:dyDescent="0.45">
      <c r="A24" s="21">
        <v>2</v>
      </c>
      <c r="B24" s="40"/>
      <c r="C24" s="41"/>
      <c r="D24" s="41"/>
      <c r="E24" s="40"/>
      <c r="F24" s="40"/>
      <c r="G24" s="42">
        <v>16243</v>
      </c>
      <c r="H24" s="24"/>
      <c r="I24" s="26"/>
      <c r="J24" s="27"/>
      <c r="K24" s="28">
        <f t="shared" ref="K24" si="7">J24-I24</f>
        <v>0</v>
      </c>
      <c r="L24" s="29">
        <f>IF(K24=0,G24,IF(K24&lt;98,$P$23,0))*H24</f>
        <v>0</v>
      </c>
      <c r="M24" s="29">
        <f t="shared" ref="M24:M32" si="8">L24</f>
        <v>0</v>
      </c>
      <c r="N24" s="5"/>
      <c r="P24" s="6"/>
      <c r="Q24" s="5"/>
      <c r="T24" s="7" t="s">
        <v>14</v>
      </c>
      <c r="U24" s="5"/>
    </row>
    <row r="25" spans="1:21" ht="22.5" customHeight="1" x14ac:dyDescent="0.45">
      <c r="A25" s="21">
        <v>3</v>
      </c>
      <c r="B25" s="40"/>
      <c r="C25" s="41"/>
      <c r="D25" s="41"/>
      <c r="E25" s="40"/>
      <c r="F25" s="40"/>
      <c r="G25" s="42">
        <v>16243</v>
      </c>
      <c r="H25" s="24"/>
      <c r="I25" s="26"/>
      <c r="J25" s="27"/>
      <c r="K25" s="28">
        <f>J25-I25</f>
        <v>0</v>
      </c>
      <c r="L25" s="29">
        <f>IF(K25=0,G25,IF(K25&lt;98,$P$23,0))*H25</f>
        <v>0</v>
      </c>
      <c r="M25" s="29">
        <f t="shared" si="8"/>
        <v>0</v>
      </c>
      <c r="N25" s="5"/>
      <c r="P25" s="6"/>
      <c r="Q25" s="5"/>
      <c r="T25" s="5" t="s">
        <v>29</v>
      </c>
      <c r="U25" s="5"/>
    </row>
    <row r="26" spans="1:21" ht="22.5" customHeight="1" x14ac:dyDescent="0.45">
      <c r="A26" s="21">
        <v>4</v>
      </c>
      <c r="B26" s="40"/>
      <c r="C26" s="41"/>
      <c r="D26" s="41"/>
      <c r="E26" s="40"/>
      <c r="F26" s="40"/>
      <c r="G26" s="42">
        <v>16243</v>
      </c>
      <c r="H26" s="24"/>
      <c r="I26" s="26"/>
      <c r="J26" s="27"/>
      <c r="K26" s="28">
        <f t="shared" ref="K26" si="9">J26-I26</f>
        <v>0</v>
      </c>
      <c r="L26" s="29">
        <f>IF(K26=0,G26,IF(K26&lt;98,$P$23,0))*H26</f>
        <v>0</v>
      </c>
      <c r="M26" s="29">
        <f t="shared" si="8"/>
        <v>0</v>
      </c>
      <c r="N26" s="5"/>
      <c r="P26" s="6"/>
      <c r="Q26" s="5"/>
      <c r="T26" s="7" t="s">
        <v>14</v>
      </c>
      <c r="U26" s="5"/>
    </row>
    <row r="27" spans="1:21" ht="22.5" customHeight="1" x14ac:dyDescent="0.45">
      <c r="A27" s="21">
        <v>5</v>
      </c>
      <c r="B27" s="40"/>
      <c r="C27" s="41"/>
      <c r="D27" s="41"/>
      <c r="E27" s="40"/>
      <c r="F27" s="40"/>
      <c r="G27" s="42">
        <v>16243</v>
      </c>
      <c r="H27" s="24"/>
      <c r="I27" s="26"/>
      <c r="J27" s="27"/>
      <c r="K27" s="28">
        <f>J27-I27</f>
        <v>0</v>
      </c>
      <c r="L27" s="29">
        <f>IF(K27=0,G27,IF(K27&lt;98,$P$23,0))*H27</f>
        <v>0</v>
      </c>
      <c r="M27" s="29">
        <f t="shared" si="8"/>
        <v>0</v>
      </c>
      <c r="N27" s="5"/>
      <c r="P27" s="6"/>
      <c r="Q27" s="5"/>
      <c r="T27" s="5" t="s">
        <v>29</v>
      </c>
      <c r="U27" s="5"/>
    </row>
    <row r="28" spans="1:21" ht="22.5" customHeight="1" x14ac:dyDescent="0.45">
      <c r="A28" s="21">
        <v>6</v>
      </c>
      <c r="B28" s="40"/>
      <c r="C28" s="41"/>
      <c r="D28" s="41"/>
      <c r="E28" s="40"/>
      <c r="F28" s="40"/>
      <c r="G28" s="42">
        <v>16243</v>
      </c>
      <c r="H28" s="24"/>
      <c r="I28" s="26"/>
      <c r="J28" s="27"/>
      <c r="K28" s="28">
        <f t="shared" ref="K28" si="10">J28-I28</f>
        <v>0</v>
      </c>
      <c r="L28" s="29">
        <f>IF(K28=0,G28,IF(K28&lt;98,$P$23,0))*H28</f>
        <v>0</v>
      </c>
      <c r="M28" s="29">
        <f t="shared" si="8"/>
        <v>0</v>
      </c>
      <c r="N28" s="5"/>
      <c r="P28" s="6"/>
      <c r="Q28" s="5"/>
      <c r="T28" s="5" t="s">
        <v>30</v>
      </c>
      <c r="U28" s="5"/>
    </row>
    <row r="29" spans="1:21" ht="22.5" customHeight="1" x14ac:dyDescent="0.45">
      <c r="A29" s="21">
        <v>7</v>
      </c>
      <c r="B29" s="40"/>
      <c r="C29" s="41"/>
      <c r="D29" s="41"/>
      <c r="E29" s="40"/>
      <c r="F29" s="40"/>
      <c r="G29" s="42">
        <v>16243</v>
      </c>
      <c r="H29" s="24"/>
      <c r="I29" s="26"/>
      <c r="J29" s="27"/>
      <c r="K29" s="28">
        <f>J29-I29</f>
        <v>0</v>
      </c>
      <c r="L29" s="29">
        <f>IF(K29=0,G29,IF(K29&lt;98,$P$23,0))*H29</f>
        <v>0</v>
      </c>
      <c r="M29" s="29">
        <f t="shared" si="8"/>
        <v>0</v>
      </c>
      <c r="N29" s="5"/>
      <c r="P29" s="6"/>
      <c r="Q29" s="5"/>
      <c r="T29" s="7" t="s">
        <v>14</v>
      </c>
      <c r="U29" s="5"/>
    </row>
    <row r="30" spans="1:21" ht="22.5" customHeight="1" x14ac:dyDescent="0.45">
      <c r="A30" s="21">
        <v>8</v>
      </c>
      <c r="B30" s="40"/>
      <c r="C30" s="41"/>
      <c r="D30" s="41"/>
      <c r="E30" s="40"/>
      <c r="F30" s="40"/>
      <c r="G30" s="42">
        <v>16243</v>
      </c>
      <c r="H30" s="24"/>
      <c r="I30" s="26"/>
      <c r="J30" s="27"/>
      <c r="K30" s="28">
        <f>J30-I30</f>
        <v>0</v>
      </c>
      <c r="L30" s="29">
        <f>IF(K30=0,G30,IF(K30&lt;98,$P$23,0))*H30</f>
        <v>0</v>
      </c>
      <c r="M30" s="29">
        <f t="shared" si="8"/>
        <v>0</v>
      </c>
      <c r="N30" s="5"/>
      <c r="P30" s="6"/>
      <c r="Q30" s="5"/>
      <c r="T30" s="5" t="s">
        <v>29</v>
      </c>
      <c r="U30" s="5"/>
    </row>
    <row r="31" spans="1:21" ht="22.5" customHeight="1" x14ac:dyDescent="0.45">
      <c r="A31" s="21">
        <v>9</v>
      </c>
      <c r="B31" s="40"/>
      <c r="C31" s="41"/>
      <c r="D31" s="41"/>
      <c r="E31" s="40"/>
      <c r="F31" s="40"/>
      <c r="G31" s="42">
        <v>16243</v>
      </c>
      <c r="H31" s="24"/>
      <c r="I31" s="26"/>
      <c r="J31" s="27"/>
      <c r="K31" s="28">
        <f t="shared" ref="K31:K32" si="11">J31-I31</f>
        <v>0</v>
      </c>
      <c r="L31" s="29">
        <f>IF(K31=0,G31,IF(K31&lt;98,$P$23,0))*H31</f>
        <v>0</v>
      </c>
      <c r="M31" s="29">
        <f t="shared" si="8"/>
        <v>0</v>
      </c>
      <c r="N31" s="5"/>
      <c r="P31" s="6"/>
      <c r="Q31" s="5"/>
      <c r="T31" s="5" t="s">
        <v>30</v>
      </c>
      <c r="U31" s="5"/>
    </row>
    <row r="32" spans="1:21" ht="22.5" customHeight="1" x14ac:dyDescent="0.45">
      <c r="A32" s="21">
        <v>10</v>
      </c>
      <c r="B32" s="40"/>
      <c r="C32" s="41"/>
      <c r="D32" s="41"/>
      <c r="E32" s="40"/>
      <c r="F32" s="40"/>
      <c r="G32" s="42">
        <v>16243</v>
      </c>
      <c r="H32" s="24"/>
      <c r="I32" s="26"/>
      <c r="J32" s="27"/>
      <c r="K32" s="28">
        <f t="shared" si="11"/>
        <v>0</v>
      </c>
      <c r="L32" s="29">
        <f>IF(K32=0,G32,IF(K32&lt;98,$P$23,0))*H32</f>
        <v>0</v>
      </c>
      <c r="M32" s="29">
        <f t="shared" si="8"/>
        <v>0</v>
      </c>
      <c r="N32" s="5"/>
      <c r="P32" s="6"/>
      <c r="Q32" s="5"/>
      <c r="T32" s="7" t="s">
        <v>15</v>
      </c>
      <c r="U32" s="5"/>
    </row>
    <row r="33" spans="1:21" ht="12" customHeight="1" thickBot="1" x14ac:dyDescent="0.5">
      <c r="A33" s="31"/>
      <c r="B33" s="32"/>
      <c r="C33" s="32"/>
      <c r="D33" s="32"/>
      <c r="E33" s="31"/>
      <c r="F33" s="31"/>
      <c r="G33" s="33"/>
      <c r="H33" s="33"/>
      <c r="I33" s="32"/>
      <c r="J33" s="31"/>
      <c r="K33" s="31"/>
      <c r="L33" s="34"/>
      <c r="M33" s="35"/>
      <c r="N33" s="35"/>
      <c r="U33" s="7" t="s">
        <v>16</v>
      </c>
    </row>
    <row r="34" spans="1:21" ht="30" customHeight="1" thickBot="1" x14ac:dyDescent="0.5">
      <c r="A34" s="36"/>
      <c r="B34" s="43"/>
      <c r="C34" s="43"/>
      <c r="D34" s="43"/>
      <c r="E34" s="39"/>
      <c r="F34" s="1"/>
      <c r="G34" s="2"/>
      <c r="H34" s="69" t="s">
        <v>34</v>
      </c>
      <c r="I34" s="70"/>
      <c r="J34" s="70"/>
      <c r="K34" s="70"/>
      <c r="L34" s="70"/>
      <c r="M34" s="67">
        <f>L6+L7+L8+L9+L10+L11+L12+L13+L14+L15+L23+L24+L25+L26+L27+L28+L29+L30+L31+L32</f>
        <v>0</v>
      </c>
      <c r="N34" s="68"/>
    </row>
    <row r="35" spans="1:21" ht="12" customHeight="1" x14ac:dyDescent="0.45">
      <c r="A35" s="36"/>
      <c r="B35" s="43"/>
      <c r="C35" s="43"/>
      <c r="D35" s="43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1:21" ht="30" customHeight="1" x14ac:dyDescent="0.45">
      <c r="A36" s="36"/>
      <c r="B36" s="43"/>
      <c r="C36" s="43"/>
      <c r="D36" s="43"/>
      <c r="E36" s="39"/>
      <c r="F36" s="1"/>
      <c r="G36" s="2"/>
      <c r="H36" s="71"/>
      <c r="I36" s="72"/>
      <c r="J36" s="72"/>
      <c r="K36" s="73"/>
      <c r="L36" s="73"/>
      <c r="M36" s="60"/>
      <c r="N36" s="61"/>
    </row>
    <row r="37" spans="1:21" ht="12" customHeight="1" x14ac:dyDescent="0.45">
      <c r="A37" s="1"/>
      <c r="B37" s="1"/>
      <c r="C37" s="1"/>
      <c r="D37" s="1"/>
      <c r="E37" s="1"/>
      <c r="F37" s="1"/>
      <c r="G37" s="2"/>
      <c r="H37" s="44"/>
      <c r="I37" s="45"/>
      <c r="J37" s="46"/>
      <c r="K37" s="46"/>
      <c r="L37" s="35"/>
      <c r="M37" s="35"/>
      <c r="N37" s="35"/>
    </row>
    <row r="38" spans="1:21" ht="30" customHeight="1" x14ac:dyDescent="0.45">
      <c r="A38" s="1"/>
      <c r="B38" s="1"/>
      <c r="C38" s="1"/>
      <c r="D38" s="1"/>
      <c r="E38" s="1"/>
      <c r="F38" s="1"/>
      <c r="G38" s="2"/>
      <c r="H38" s="74"/>
      <c r="I38" s="75"/>
      <c r="J38" s="75"/>
      <c r="K38" s="73"/>
      <c r="L38" s="73"/>
      <c r="M38" s="60"/>
      <c r="N38" s="76"/>
    </row>
    <row r="39" spans="1:21" ht="13.8" customHeight="1" x14ac:dyDescent="0.45">
      <c r="A39" s="1"/>
      <c r="B39" s="1"/>
      <c r="C39" s="1"/>
      <c r="D39" s="1"/>
      <c r="E39" s="1"/>
      <c r="F39" s="47"/>
      <c r="G39" s="48"/>
      <c r="H39" s="48"/>
      <c r="I39" s="49"/>
      <c r="J39" s="50"/>
      <c r="K39" s="50"/>
      <c r="L39" s="50"/>
      <c r="M39" s="50"/>
      <c r="N39" s="50"/>
    </row>
    <row r="40" spans="1:21" ht="34.5" customHeight="1" x14ac:dyDescent="0.45">
      <c r="A40" s="36" t="s">
        <v>6</v>
      </c>
      <c r="B40" s="56" t="s">
        <v>35</v>
      </c>
      <c r="C40" s="56"/>
      <c r="D40" s="56"/>
      <c r="E40" s="57"/>
      <c r="F40" s="57"/>
      <c r="G40" s="57"/>
      <c r="H40" s="57"/>
      <c r="I40" s="57"/>
      <c r="J40" s="57"/>
      <c r="K40" s="57"/>
      <c r="L40" s="57"/>
      <c r="M40" s="37"/>
      <c r="N40" s="37"/>
    </row>
    <row r="41" spans="1:21" ht="22.2" customHeight="1" x14ac:dyDescent="0.45">
      <c r="A41" s="1" t="s">
        <v>11</v>
      </c>
      <c r="B41" s="1" t="s">
        <v>21</v>
      </c>
      <c r="C41" s="1"/>
      <c r="D41" s="1"/>
      <c r="E41" s="1"/>
      <c r="F41" s="1"/>
      <c r="G41" s="2"/>
      <c r="H41" s="2"/>
      <c r="I41" s="3"/>
      <c r="J41" s="1"/>
      <c r="K41" s="1"/>
      <c r="L41" s="4"/>
      <c r="M41" s="4"/>
      <c r="N41" s="4"/>
    </row>
    <row r="42" spans="1:21" ht="22.5" customHeight="1" x14ac:dyDescent="0.45">
      <c r="A42" s="1" t="s">
        <v>12</v>
      </c>
      <c r="B42" s="1" t="s">
        <v>38</v>
      </c>
      <c r="C42" s="1"/>
      <c r="D42" s="1"/>
      <c r="E42" s="1"/>
      <c r="F42" s="1"/>
      <c r="G42" s="2"/>
      <c r="H42" s="2"/>
      <c r="I42" s="3"/>
      <c r="J42" s="1"/>
      <c r="K42" s="1"/>
      <c r="L42" s="4"/>
      <c r="M42" s="4"/>
      <c r="N42" s="4"/>
    </row>
    <row r="43" spans="1:21" ht="27" customHeight="1" x14ac:dyDescent="0.45">
      <c r="A43" s="38" t="s">
        <v>20</v>
      </c>
      <c r="B43" s="53" t="s">
        <v>31</v>
      </c>
      <c r="C43" s="53"/>
      <c r="D43" s="53"/>
      <c r="E43" s="54"/>
      <c r="F43" s="54"/>
      <c r="G43" s="54"/>
      <c r="H43" s="54"/>
      <c r="I43" s="54"/>
      <c r="J43" s="54"/>
      <c r="K43" s="54"/>
      <c r="L43" s="54"/>
      <c r="M43" s="55"/>
      <c r="N43" s="39"/>
    </row>
    <row r="44" spans="1:21" ht="22.5" customHeight="1" x14ac:dyDescent="0.45">
      <c r="A44" s="1"/>
      <c r="B44" s="1"/>
      <c r="C44" s="1"/>
      <c r="D44" s="1"/>
      <c r="E44" s="1"/>
      <c r="F44" s="1"/>
      <c r="G44" s="2"/>
      <c r="H44" s="2"/>
      <c r="I44" s="3"/>
      <c r="J44" s="1"/>
      <c r="K44" s="1"/>
      <c r="L44" s="4"/>
      <c r="M44" s="4"/>
      <c r="N44" s="4"/>
    </row>
  </sheetData>
  <mergeCells count="12">
    <mergeCell ref="B43:M43"/>
    <mergeCell ref="B40:L40"/>
    <mergeCell ref="I3:L3"/>
    <mergeCell ref="M36:N36"/>
    <mergeCell ref="A2:L2"/>
    <mergeCell ref="B17:L17"/>
    <mergeCell ref="B20:M20"/>
    <mergeCell ref="M34:N34"/>
    <mergeCell ref="H34:L34"/>
    <mergeCell ref="H36:L36"/>
    <mergeCell ref="H38:L38"/>
    <mergeCell ref="M38:N38"/>
  </mergeCells>
  <phoneticPr fontId="2"/>
  <dataValidations count="3">
    <dataValidation type="list" allowBlank="1" showInputMessage="1" showErrorMessage="1" sqref="F16 F33 F35 F37 F39">
      <formula1>$U$6:$U$14</formula1>
    </dataValidation>
    <dataValidation type="list" allowBlank="1" showInputMessage="1" showErrorMessage="1" sqref="F6:F15">
      <formula1>$U$6:$U$15</formula1>
    </dataValidation>
    <dataValidation type="list" allowBlank="1" showInputMessage="1" showErrorMessage="1" sqref="F23:F32">
      <formula1>$U$23:$U$33</formula1>
    </dataValidation>
  </dataValidations>
  <pageMargins left="0.47" right="0.2" top="0.53" bottom="0.25" header="0.3" footer="0.21"/>
  <pageSetup paperSize="9" scale="75" fitToHeight="0" orientation="landscape" r:id="rId1"/>
  <rowBreaks count="1" manualBreakCount="1">
    <brk id="2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守山市役所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川﨑 章浩</dc:creator>
  <cp:lastModifiedBy>守山市役所</cp:lastModifiedBy>
  <cp:lastPrinted>2023-11-16T07:18:27Z</cp:lastPrinted>
  <dcterms:created xsi:type="dcterms:W3CDTF">2022-10-07T06:53:28Z</dcterms:created>
  <dcterms:modified xsi:type="dcterms:W3CDTF">2025-08-27T06:25:42Z</dcterms:modified>
</cp:coreProperties>
</file>